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ndidaadid" sheetId="1" r:id="rId4"/>
    <sheet state="visible" name="Hääletamistulemuste protokoll" sheetId="2" r:id="rId5"/>
    <sheet state="visible" name="DHont" sheetId="3" r:id="rId6"/>
    <sheet state="visible" name="Tulemus RK 1" sheetId="4" r:id="rId7"/>
    <sheet state="visible" name="Tulemus RK 2" sheetId="5" r:id="rId8"/>
    <sheet state="visible" name="Tulemus RK 3" sheetId="6" r:id="rId9"/>
    <sheet state="visible" name="Tulemus RK 4" sheetId="7" r:id="rId10"/>
    <sheet state="visible" name="Tulemus RK 5" sheetId="8" r:id="rId11"/>
    <sheet state="visible" name="Tulemus RK 6" sheetId="9" r:id="rId12"/>
    <sheet state="visible" name="Tulemus RK 7" sheetId="10" r:id="rId13"/>
  </sheets>
  <definedNames/>
  <calcPr/>
  <extLst>
    <ext uri="GoogleSheetsCustomDataVersion2">
      <go:sheetsCustomData xmlns:go="http://customooxmlschemas.google.com/" r:id="rId14" roundtripDataChecksum="cGXoinkZ/eHzWj5QlRAjFSZ8G7RcVaOq6/1s3p51zJs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2">
      <text>
        <t xml:space="preserve">======
ID#AAAA67_7vdU
tc={108336CB-9085-428E-9325-97A6C33EAAE6}    (2023-10-11 16:20:07)
[Lõimkommentaar]
Teie Exceli versioon võimaldab teil seda lõimkommentaari lugeda, ent kõik sellesse tehtud muudatused eemaldatakse, kui fail avatakse Exceli uuemas versioonis. Lisateavet leiate siit: https://go.microsoft.com/fwlink/?linkid=870924.
Kommentaar:
    Avaldus tühi!</t>
      </text>
    </comment>
  </commentList>
  <extLst>
    <ext uri="GoogleSheetsCustomDataVersion2">
      <go:sheetsCustomData xmlns:go="http://customooxmlschemas.google.com/" r:id="rId1" roundtripDataSignature="AMtx7mgB1N9VTduE+vS17i+2Fwa7uDQ+xg=="/>
    </ext>
  </extLst>
</comments>
</file>

<file path=xl/sharedStrings.xml><?xml version="1.0" encoding="utf-8"?>
<sst xmlns="http://schemas.openxmlformats.org/spreadsheetml/2006/main" count="375" uniqueCount="160">
  <si>
    <t>1. Ida-Virumaa (2)</t>
  </si>
  <si>
    <t>Kandidaadi nr</t>
  </si>
  <si>
    <t>Nimi</t>
  </si>
  <si>
    <t>Avalduse esitamise kp</t>
  </si>
  <si>
    <t>Selts</t>
  </si>
  <si>
    <t>Hääli</t>
  </si>
  <si>
    <t>Helle Kuldsepp</t>
  </si>
  <si>
    <t>Narva Ingerisoomlaste Selts</t>
  </si>
  <si>
    <t>Evelina Seppenen</t>
  </si>
  <si>
    <t>Ida-Virumaa Ingerisoomlaste Selts</t>
  </si>
  <si>
    <t>Maire Petrova</t>
  </si>
  <si>
    <t>2. Pärnumaa, Läänemaa, saared (3)</t>
  </si>
  <si>
    <t>Aili Tervonen</t>
  </si>
  <si>
    <t>Lääne-Eesti Ingerisoomlaste Selts</t>
  </si>
  <si>
    <t>Hillar Talvik</t>
  </si>
  <si>
    <t>Pärnu Ingerisoomlaste Kultuuriselts</t>
  </si>
  <si>
    <t>Katrin Hildunen-Alvela</t>
  </si>
  <si>
    <t>Katrin Kohjus</t>
  </si>
  <si>
    <t>3. Harjumaa (5)</t>
  </si>
  <si>
    <t>Elena Kalbus</t>
  </si>
  <si>
    <t>Ingerisoomlaste Tallinna Selts</t>
  </si>
  <si>
    <t>Ilme Ojar</t>
  </si>
  <si>
    <t>Vilja Räim</t>
  </si>
  <si>
    <t>Eigo Blumkvist</t>
  </si>
  <si>
    <t>Taisto-Kalevi Raudalainen</t>
  </si>
  <si>
    <t>Helvi Huopalainen</t>
  </si>
  <si>
    <t>4. Tartumaa, Võrumaa, Põlvamaa, Jõgevamaa (4)</t>
  </si>
  <si>
    <t>Toivo Hollo</t>
  </si>
  <si>
    <r>
      <rPr>
        <rFont val="Calibri"/>
        <color rgb="FF000000"/>
        <sz val="10.0"/>
      </rPr>
      <t xml:space="preserve">Ingerisoomlaste </t>
    </r>
    <r>
      <rPr>
        <rFont val="Calibri"/>
        <color theme="1"/>
        <sz val="10.0"/>
      </rPr>
      <t>Võru</t>
    </r>
    <r>
      <rPr>
        <rFont val="Calibri"/>
        <color rgb="FF000000"/>
        <sz val="10.0"/>
      </rPr>
      <t xml:space="preserve"> Selts</t>
    </r>
  </si>
  <si>
    <t>Helmi Nelle Neuvonen</t>
  </si>
  <si>
    <t>Tartu Ingerisoomlaste Selts</t>
  </si>
  <si>
    <t>Maria Abramova</t>
  </si>
  <si>
    <t>Merje Malkki</t>
  </si>
  <si>
    <t>Maie Ojamaa</t>
  </si>
  <si>
    <t>5. Viljandimaa (3)</t>
  </si>
  <si>
    <t>Kirsti Käiväräinen</t>
  </si>
  <si>
    <t>Viljandimaa Ingeri-Soome Kultuuriselts</t>
  </si>
  <si>
    <t>Valeri Luukka</t>
  </si>
  <si>
    <t>Silvi Paagel</t>
  </si>
  <si>
    <t>Tarmo Riisenberg</t>
  </si>
  <si>
    <t>6. Järvamaa, Raplamaa (2)</t>
  </si>
  <si>
    <t>Elviira Orumaa</t>
  </si>
  <si>
    <t>Järvamaa Ingerisoomlaste Selts</t>
  </si>
  <si>
    <t>Irja Kabonen</t>
  </si>
  <si>
    <t>Katrin-Helena Melder</t>
  </si>
  <si>
    <t>7. Lääne-Virumaa (2)</t>
  </si>
  <si>
    <t>Valeri Vaselenko</t>
  </si>
  <si>
    <t>Rakvere Ingerisoomlaste Selts</t>
  </si>
  <si>
    <t>Maie Etti</t>
  </si>
  <si>
    <t>Mare Aros</t>
  </si>
  <si>
    <t>Kehtetud sedelid</t>
  </si>
  <si>
    <t>HÄÄLETAMISTULEMUSTE PROTOKOLL 11.10.2023</t>
  </si>
  <si>
    <t>SEDELITE ARVESTUS</t>
  </si>
  <si>
    <t>HÄÄLTE ARVESTUS</t>
  </si>
  <si>
    <t>Sealhulgas</t>
  </si>
  <si>
    <t>Valimisaktiivsus</t>
  </si>
  <si>
    <t>*Esialgne (loetud koos ik ümbrikega)</t>
  </si>
  <si>
    <t>Valijate arv</t>
  </si>
  <si>
    <t>Kokku</t>
  </si>
  <si>
    <t>Välja saadetud posti teel</t>
  </si>
  <si>
    <t>Saadud posti teel</t>
  </si>
  <si>
    <t>Välja saatmata</t>
  </si>
  <si>
    <t>Kehtivad</t>
  </si>
  <si>
    <t>Kehtetud</t>
  </si>
  <si>
    <t>Sedelid</t>
  </si>
  <si>
    <t>Ringkond</t>
  </si>
  <si>
    <t>Kõik</t>
  </si>
  <si>
    <t>Nr</t>
  </si>
  <si>
    <t>Kokku hääli seltsi kohta</t>
  </si>
  <si>
    <t xml:space="preserve"> Narva Ingerisoomlaste Selts</t>
  </si>
  <si>
    <t>Pärnu Ingersoomlaste Kultuuriselts</t>
  </si>
  <si>
    <t>Ingerisoomlaste Võru Selts</t>
  </si>
  <si>
    <t>Peakomitee esimees: Kristi Liiv /allikirjastatud digitaalselt/</t>
  </si>
  <si>
    <t>Peakomitee sekretär: Ija Talja /allkirjastatud digitaalselt/</t>
  </si>
  <si>
    <t>HÄÄLETAMISTULEMUSED</t>
  </si>
  <si>
    <t>Kehtivaid hääli</t>
  </si>
  <si>
    <t>Mandaate</t>
  </si>
  <si>
    <t>Valijaid ringkonnas</t>
  </si>
  <si>
    <t>Valimisaktiivus ringkonnas</t>
  </si>
  <si>
    <t>Valimisringkond nr 1 (Ida-Virumaa)</t>
  </si>
  <si>
    <t>Valimisringkond nr 2 (Pärnu, Lääne, Hiiu, Saare)</t>
  </si>
  <si>
    <t>Valimisringkond nr 3 (Harjumaa)</t>
  </si>
  <si>
    <t>Valimisringkond nr 4 (Tartu, Võru, Põlva, Valga, Jõgeva)</t>
  </si>
  <si>
    <t>Valimisringkond nr 5 (Viljandimaa)</t>
  </si>
  <si>
    <t>Valimisringkond nr 6 (Järvamaa, Raplamaa)</t>
  </si>
  <si>
    <t>Valimisringkond nr 7 (Lääne-Virumaa)</t>
  </si>
  <si>
    <t>ABC (erakond)</t>
  </si>
  <si>
    <t>Mati</t>
  </si>
  <si>
    <t>Kati</t>
  </si>
  <si>
    <t>XYZ (erakond)</t>
  </si>
  <si>
    <t>Jüri</t>
  </si>
  <si>
    <t>Mari</t>
  </si>
  <si>
    <t xml:space="preserve">Lihtmandaat, kui kandidaadil on rohkem hääli, kui lihtkvoot. </t>
  </si>
  <si>
    <t>rinkonnamandaat, kui lihtmadaate üle jääb kordajate alusel.</t>
  </si>
  <si>
    <t>kordajal pane lihtmandaadi saanud inimesed 1,2 jne erakonna kohta.</t>
  </si>
  <si>
    <t>Valimistel kokku (kõik erakondade tulemused kokku)</t>
  </si>
  <si>
    <t>Mantaat</t>
  </si>
  <si>
    <t>Lihtkvoot (hääled kokku/mandaat)</t>
  </si>
  <si>
    <t>Künnis (5% kõikidest häältest)</t>
  </si>
  <si>
    <t>Kandidaat</t>
  </si>
  <si>
    <t>hääli</t>
  </si>
  <si>
    <t>kordaja (erakonna hääled/järjekord erakonnas vastavalt häältele)</t>
  </si>
  <si>
    <t>otsus</t>
  </si>
  <si>
    <t>Mari (XYZ)</t>
  </si>
  <si>
    <t>lihtmandaat</t>
  </si>
  <si>
    <t>Jüri (XYZ)</t>
  </si>
  <si>
    <t>rinkonnmandaat</t>
  </si>
  <si>
    <t>Kati (ABC)</t>
  </si>
  <si>
    <t>-</t>
  </si>
  <si>
    <t>Mati (ABC)</t>
  </si>
  <si>
    <t>VALIMISRINGKOND NR 1 (IDA-VIRUMAA)</t>
  </si>
  <si>
    <t>Nr 1 Helle Kuldsepp</t>
  </si>
  <si>
    <t>NIS hääli kokku</t>
  </si>
  <si>
    <t>Nr 2 Evelina Seppenen</t>
  </si>
  <si>
    <t>Nr 3 Maire Petrova</t>
  </si>
  <si>
    <t>IVIS hääli kokku</t>
  </si>
  <si>
    <t>Kehtivaid hääled ringkonnas</t>
  </si>
  <si>
    <t>VALIMISRINGKOND NR 2 (Pärnu, Lääne, Hiiu, Saare)</t>
  </si>
  <si>
    <t xml:space="preserve"> Lääne-Eesti Ingerisoomlaste Selts</t>
  </si>
  <si>
    <t>Nr 4 Aili Tervonen</t>
  </si>
  <si>
    <t>LEIS hääli kokku</t>
  </si>
  <si>
    <t>Nr 5 Hillar Talvik</t>
  </si>
  <si>
    <t>Nr 6 Katrin Hildunen-Alvela</t>
  </si>
  <si>
    <t>Nr 7 Katrin Kohjus</t>
  </si>
  <si>
    <t>PIKS hääli kokku</t>
  </si>
  <si>
    <t>VALIMISRINGKOND NR 3 (Harjumaa)</t>
  </si>
  <si>
    <t>Nr 8 Elena Kalbus</t>
  </si>
  <si>
    <t>Nr 9 Ilme Ojar</t>
  </si>
  <si>
    <t>Nr 10 Vilja Räim</t>
  </si>
  <si>
    <t>Nr 11 Eigo Blumkvist</t>
  </si>
  <si>
    <t>Nr 12 Taisto-Kalevi Raudalainen</t>
  </si>
  <si>
    <t>Nr 13 Helvi Huopalainen</t>
  </si>
  <si>
    <t>ITS hääli kokku</t>
  </si>
  <si>
    <t>Juhan</t>
  </si>
  <si>
    <t>Kalle</t>
  </si>
  <si>
    <t>VALIMISRINGKOND NR 4 (Tartu, Võru, Põlva, Valga, Jõgeva)</t>
  </si>
  <si>
    <t>Nr 14 Toivo Hollo</t>
  </si>
  <si>
    <t>IVS hääli kokku</t>
  </si>
  <si>
    <t>Nr 15 Helmi Nelle Neuvonen</t>
  </si>
  <si>
    <t>Nr 16 Maria Abramova</t>
  </si>
  <si>
    <t>Nr 17 Merje Malkki</t>
  </si>
  <si>
    <t>Nr 18 Maie Ojamaa</t>
  </si>
  <si>
    <t>TIS hääli kokku</t>
  </si>
  <si>
    <t>Irina</t>
  </si>
  <si>
    <t>VALIMISRINGKOND NR 5 (Viljandimaa)</t>
  </si>
  <si>
    <t>Nr 19 Kirsti Käiväräinen</t>
  </si>
  <si>
    <t>Nr 20 Valeri Luukka</t>
  </si>
  <si>
    <t>Nr 21 Silvi Paagel</t>
  </si>
  <si>
    <t>Nr 22 Tarmo Riisenberg</t>
  </si>
  <si>
    <t>VIKS hääli kokku</t>
  </si>
  <si>
    <t>VALIMISRINGKOND NR 6 (Järvamaa, Raplamaa)</t>
  </si>
  <si>
    <t>Nr 23 Elviira Orumaa</t>
  </si>
  <si>
    <t>Nr 24 Irja Kabonen</t>
  </si>
  <si>
    <t>Nr 25 Katrin-Helena Melder</t>
  </si>
  <si>
    <t>JIKS hääli kokku</t>
  </si>
  <si>
    <t>VALIMISRINGKOND NR 7 (Lääne-Virumaa)</t>
  </si>
  <si>
    <t>Nr 26 Valeri Vaselenko</t>
  </si>
  <si>
    <t>Nr 27 Maie Etti</t>
  </si>
  <si>
    <t>Nr 28 Mare Aros</t>
  </si>
  <si>
    <t>RIS hääli kokku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</si>
</sst>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1.0"/>
      <color theme="1"/>
      <name val="Calibri"/>
    </font>
    <font/>
    <font>
      <color theme="1"/>
      <name val="Calibri"/>
      <scheme val="minor"/>
    </font>
    <font>
      <sz val="9.0"/>
      <color theme="1"/>
      <name val="Calibri"/>
    </font>
    <font>
      <sz val="11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i/>
      <sz val="11.0"/>
      <color theme="1"/>
      <name val="Calibri"/>
    </font>
    <font>
      <b/>
      <sz val="14.0"/>
      <color rgb="FFFF0000"/>
      <name val="Calibri"/>
    </font>
    <font>
      <sz val="14.0"/>
      <color theme="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2" fillId="0" fontId="2" numFmtId="0" xfId="0" applyBorder="1" applyFont="1"/>
    <xf borderId="3" fillId="0" fontId="1" numFmtId="0" xfId="0" applyAlignment="1" applyBorder="1" applyFont="1">
      <alignment horizontal="center"/>
    </xf>
    <xf borderId="3" fillId="0" fontId="3" numFmtId="0" xfId="0" applyBorder="1" applyFont="1"/>
    <xf borderId="0" fillId="0" fontId="1" numFmtId="0" xfId="0" applyAlignment="1" applyFont="1">
      <alignment horizontal="center"/>
    </xf>
    <xf borderId="3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3" fillId="0" fontId="5" numFmtId="0" xfId="0" applyAlignment="1" applyBorder="1" applyFont="1">
      <alignment horizontal="center"/>
    </xf>
    <xf borderId="3" fillId="0" fontId="5" numFmtId="14" xfId="0" applyAlignment="1" applyBorder="1" applyFont="1" applyNumberFormat="1">
      <alignment horizontal="center"/>
    </xf>
    <xf borderId="3" fillId="0" fontId="6" numFmtId="14" xfId="0" applyBorder="1" applyFont="1" applyNumberFormat="1"/>
    <xf borderId="0" fillId="0" fontId="5" numFmtId="0" xfId="0" applyAlignment="1" applyFont="1">
      <alignment horizontal="center"/>
    </xf>
    <xf borderId="0" fillId="0" fontId="5" numFmtId="14" xfId="0" applyFont="1" applyNumberFormat="1"/>
    <xf borderId="4" fillId="0" fontId="2" numFmtId="0" xfId="0" applyBorder="1" applyFont="1"/>
    <xf borderId="3" fillId="0" fontId="6" numFmtId="0" xfId="0" applyBorder="1" applyFont="1"/>
    <xf borderId="3" fillId="0" fontId="7" numFmtId="0" xfId="0" applyBorder="1" applyFont="1"/>
    <xf borderId="3" fillId="0" fontId="5" numFmtId="14" xfId="0" applyBorder="1" applyFont="1" applyNumberFormat="1"/>
    <xf borderId="3" fillId="2" fontId="5" numFmtId="0" xfId="0" applyAlignment="1" applyBorder="1" applyFill="1" applyFont="1">
      <alignment horizontal="center"/>
    </xf>
    <xf borderId="3" fillId="2" fontId="5" numFmtId="0" xfId="0" applyBorder="1" applyFont="1"/>
    <xf borderId="3" fillId="3" fontId="5" numFmtId="0" xfId="0" applyAlignment="1" applyBorder="1" applyFill="1" applyFont="1">
      <alignment horizontal="center"/>
    </xf>
    <xf borderId="1" fillId="0" fontId="1" numFmtId="0" xfId="0" applyBorder="1" applyFont="1"/>
    <xf borderId="3" fillId="0" fontId="3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5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5" numFmtId="0" xfId="0" applyBorder="1" applyFont="1"/>
    <xf borderId="3" fillId="0" fontId="5" numFmtId="0" xfId="0" applyBorder="1" applyFont="1"/>
    <xf borderId="1" fillId="0" fontId="8" numFmtId="0" xfId="0" applyAlignment="1" applyBorder="1" applyFont="1">
      <alignment horizontal="center"/>
    </xf>
    <xf borderId="11" fillId="0" fontId="2" numFmtId="0" xfId="0" applyBorder="1" applyFont="1"/>
    <xf borderId="0" fillId="0" fontId="9" numFmtId="0" xfId="0" applyFont="1"/>
    <xf borderId="0" fillId="0" fontId="10" numFmtId="0" xfId="0" applyFont="1"/>
    <xf borderId="0" fillId="0" fontId="9" numFmtId="2" xfId="0" applyFont="1" applyNumberFormat="1"/>
    <xf borderId="0" fillId="0" fontId="3" numFmtId="0" xfId="0" applyFont="1"/>
    <xf borderId="10" fillId="0" fontId="5" numFmtId="0" xfId="0" applyAlignment="1" applyBorder="1" applyFont="1">
      <alignment horizontal="center"/>
    </xf>
    <xf borderId="3" fillId="0" fontId="5" numFmtId="0" xfId="0" applyAlignment="1" applyBorder="1" applyFont="1">
      <alignment horizontal="center" shrinkToFit="0" wrapText="1"/>
    </xf>
    <xf borderId="12" fillId="0" fontId="5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/>
    </xf>
    <xf borderId="13" fillId="0" fontId="1" numFmtId="0" xfId="0" applyBorder="1" applyFont="1"/>
    <xf borderId="14" fillId="0" fontId="5" numFmtId="0" xfId="0" applyBorder="1" applyFont="1"/>
    <xf borderId="15" fillId="0" fontId="5" numFmtId="0" xfId="0" applyBorder="1" applyFont="1"/>
    <xf borderId="1" fillId="0" fontId="5" numFmtId="0" xfId="0" applyAlignment="1" applyBorder="1" applyFont="1">
      <alignment horizontal="center"/>
    </xf>
    <xf borderId="5" fillId="0" fontId="5" numFmtId="0" xfId="0" applyBorder="1" applyFont="1"/>
    <xf borderId="16" fillId="0" fontId="5" numFmtId="0" xfId="0" applyBorder="1" applyFont="1"/>
    <xf borderId="17" fillId="0" fontId="5" numFmtId="0" xfId="0" applyAlignment="1" applyBorder="1" applyFont="1">
      <alignment horizontal="center" shrinkToFit="0" wrapText="1"/>
    </xf>
    <xf borderId="10" fillId="3" fontId="5" numFmtId="0" xfId="0" applyAlignment="1" applyBorder="1" applyFont="1">
      <alignment horizontal="left"/>
    </xf>
    <xf borderId="12" fillId="0" fontId="5" numFmtId="0" xfId="0" applyBorder="1" applyFont="1"/>
    <xf borderId="10" fillId="3" fontId="5" numFmtId="0" xfId="0" applyBorder="1" applyFont="1"/>
    <xf borderId="18" fillId="0" fontId="5" numFmtId="0" xfId="0" applyBorder="1" applyFont="1"/>
    <xf borderId="19" fillId="0" fontId="5" numFmtId="0" xfId="0" applyBorder="1" applyFont="1"/>
    <xf borderId="1" fillId="0" fontId="5" numFmtId="0" xfId="0" applyBorder="1" applyFont="1"/>
    <xf borderId="13" fillId="3" fontId="5" numFmtId="0" xfId="0" applyAlignment="1" applyBorder="1" applyFont="1">
      <alignment horizontal="left"/>
    </xf>
    <xf borderId="20" fillId="0" fontId="5" numFmtId="0" xfId="0" applyBorder="1" applyFont="1"/>
    <xf borderId="0" fillId="0" fontId="1" numFmtId="0" xfId="0" applyFont="1"/>
    <xf borderId="3" fillId="0" fontId="1" numFmtId="0" xfId="0" applyAlignment="1" applyBorder="1" applyFont="1">
      <alignment horizontal="center" shrinkToFit="0" wrapText="1"/>
    </xf>
    <xf borderId="3" fillId="0" fontId="1" numFmtId="0" xfId="0" applyBorder="1" applyFont="1"/>
    <xf borderId="1" fillId="0" fontId="5" numFmtId="0" xfId="0" applyAlignment="1" applyBorder="1" applyFont="1">
      <alignment horizontal="left"/>
    </xf>
    <xf borderId="3" fillId="0" fontId="5" numFmtId="2" xfId="0" applyBorder="1" applyFont="1" applyNumberFormat="1"/>
    <xf borderId="3" fillId="0" fontId="5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wrapText="1"/>
    </xf>
    <xf borderId="3" fillId="0" fontId="5" numFmtId="0" xfId="0" applyAlignment="1" applyBorder="1" applyFont="1">
      <alignment horizontal="right"/>
    </xf>
    <xf borderId="3" fillId="0" fontId="11" numFmtId="0" xfId="0" applyBorder="1" applyFont="1"/>
    <xf borderId="3" fillId="0" fontId="1" numFmtId="0" xfId="0" applyAlignment="1" applyBorder="1" applyFont="1">
      <alignment horizontal="right" shrinkToFit="0" wrapText="1"/>
    </xf>
    <xf borderId="3" fillId="0" fontId="11" numFmtId="0" xfId="0" applyAlignment="1" applyBorder="1" applyFont="1">
      <alignment vertical="center"/>
    </xf>
    <xf borderId="0" fillId="0" fontId="1" numFmtId="0" xfId="0" applyAlignment="1" applyFont="1">
      <alignment horizontal="left"/>
    </xf>
    <xf borderId="3" fillId="0" fontId="11" numFmtId="0" xfId="0" applyAlignment="1" applyBorder="1" applyFont="1">
      <alignment shrinkToFit="0" wrapText="1"/>
    </xf>
    <xf borderId="21" fillId="0" fontId="5" numFmtId="0" xfId="0" applyBorder="1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22.71"/>
    <col customWidth="1" hidden="1" min="3" max="3" width="15.57"/>
    <col customWidth="1" min="4" max="4" width="31.14"/>
    <col customWidth="1" hidden="1" min="5" max="5" width="11.14"/>
    <col customWidth="1" hidden="1" min="6" max="6" width="5.57"/>
    <col customWidth="1" min="7" max="7" width="8.71"/>
    <col customWidth="1" min="8" max="8" width="15.0"/>
    <col customWidth="1" min="9" max="10" width="11.14"/>
    <col customWidth="1" min="11" max="11" width="8.71"/>
    <col customWidth="1" min="12" max="12" width="11.0"/>
    <col customWidth="1" min="13" max="13" width="8.71"/>
    <col customWidth="1" min="14" max="14" width="6.0"/>
    <col customWidth="1" min="15" max="15" width="16.0"/>
    <col customWidth="1" min="16" max="16" width="10.57"/>
    <col customWidth="1" min="17" max="17" width="8.71"/>
    <col customWidth="1" min="18" max="18" width="12.14"/>
    <col customWidth="1" min="19" max="19" width="8.71"/>
    <col customWidth="1" min="20" max="20" width="7.57"/>
    <col customWidth="1" min="21" max="21" width="14.0"/>
    <col customWidth="1" min="22" max="26" width="8.71"/>
  </cols>
  <sheetData>
    <row r="1" ht="14.25" customHeight="1"/>
    <row r="2" ht="14.25" customHeight="1">
      <c r="A2" s="1" t="s">
        <v>0</v>
      </c>
      <c r="B2" s="2"/>
      <c r="C2" s="3"/>
      <c r="D2" s="3"/>
      <c r="E2" s="4"/>
      <c r="F2" s="4"/>
      <c r="G2" s="4"/>
      <c r="J2" s="5"/>
      <c r="L2" s="5"/>
    </row>
    <row r="3" ht="14.25" customHeight="1">
      <c r="A3" s="6" t="s">
        <v>1</v>
      </c>
      <c r="B3" s="6" t="s">
        <v>2</v>
      </c>
      <c r="C3" s="7" t="s">
        <v>3</v>
      </c>
      <c r="D3" s="7" t="s">
        <v>4</v>
      </c>
      <c r="E3" s="4"/>
      <c r="F3" s="4"/>
      <c r="G3" s="4" t="s">
        <v>5</v>
      </c>
      <c r="L3" s="8"/>
      <c r="M3" s="8"/>
      <c r="O3" s="9"/>
      <c r="P3" s="9"/>
    </row>
    <row r="4" ht="14.25" customHeight="1">
      <c r="A4" s="10">
        <v>1.0</v>
      </c>
      <c r="B4" s="4" t="s">
        <v>6</v>
      </c>
      <c r="C4" s="11">
        <v>45145.0</v>
      </c>
      <c r="D4" s="12" t="s">
        <v>7</v>
      </c>
      <c r="E4" s="4"/>
      <c r="F4" s="4"/>
      <c r="G4" s="4">
        <v>20.0</v>
      </c>
      <c r="L4" s="13"/>
      <c r="O4" s="14"/>
      <c r="P4" s="14"/>
    </row>
    <row r="5" ht="14.25" customHeight="1">
      <c r="A5" s="10">
        <v>2.0</v>
      </c>
      <c r="B5" s="4" t="s">
        <v>8</v>
      </c>
      <c r="C5" s="11">
        <v>45153.0</v>
      </c>
      <c r="D5" s="12" t="s">
        <v>9</v>
      </c>
      <c r="E5" s="4"/>
      <c r="F5" s="4"/>
      <c r="G5" s="4">
        <v>28.0</v>
      </c>
      <c r="L5" s="13"/>
      <c r="O5" s="14"/>
      <c r="P5" s="14"/>
    </row>
    <row r="6" ht="14.25" customHeight="1">
      <c r="A6" s="10">
        <v>3.0</v>
      </c>
      <c r="B6" s="4" t="s">
        <v>10</v>
      </c>
      <c r="C6" s="11">
        <v>45153.0</v>
      </c>
      <c r="D6" s="12" t="s">
        <v>9</v>
      </c>
      <c r="E6" s="4"/>
      <c r="F6" s="4"/>
      <c r="G6" s="4">
        <v>37.0</v>
      </c>
      <c r="L6" s="13"/>
      <c r="O6" s="14"/>
      <c r="P6" s="14"/>
    </row>
    <row r="7" ht="14.25" customHeight="1">
      <c r="A7" s="4"/>
      <c r="B7" s="4"/>
      <c r="C7" s="4"/>
      <c r="D7" s="4"/>
      <c r="E7" s="4"/>
      <c r="F7" s="4"/>
      <c r="G7" s="4"/>
      <c r="L7" s="13"/>
    </row>
    <row r="8" ht="14.25" customHeight="1">
      <c r="A8" s="1" t="s">
        <v>11</v>
      </c>
      <c r="B8" s="15"/>
      <c r="C8" s="2"/>
      <c r="D8" s="3"/>
      <c r="E8" s="4"/>
      <c r="F8" s="10"/>
      <c r="G8" s="4"/>
      <c r="L8" s="13"/>
      <c r="R8" s="13"/>
      <c r="U8" s="14"/>
    </row>
    <row r="9" ht="14.25" customHeight="1">
      <c r="A9" s="6" t="s">
        <v>1</v>
      </c>
      <c r="B9" s="6" t="s">
        <v>2</v>
      </c>
      <c r="C9" s="7" t="s">
        <v>3</v>
      </c>
      <c r="D9" s="7" t="s">
        <v>4</v>
      </c>
      <c r="E9" s="4"/>
      <c r="F9" s="10"/>
      <c r="G9" s="3"/>
      <c r="L9" s="13"/>
      <c r="R9" s="13"/>
      <c r="U9" s="14"/>
    </row>
    <row r="10" ht="14.25" customHeight="1">
      <c r="A10" s="10">
        <v>4.0</v>
      </c>
      <c r="B10" s="4" t="s">
        <v>12</v>
      </c>
      <c r="C10" s="11">
        <v>45140.0</v>
      </c>
      <c r="D10" s="16" t="s">
        <v>13</v>
      </c>
      <c r="E10" s="4"/>
      <c r="F10" s="10"/>
      <c r="G10" s="4">
        <v>33.0</v>
      </c>
      <c r="L10" s="13"/>
      <c r="R10" s="13"/>
      <c r="U10" s="14"/>
    </row>
    <row r="11" ht="14.25" customHeight="1">
      <c r="A11" s="10">
        <v>5.0</v>
      </c>
      <c r="B11" s="4" t="s">
        <v>14</v>
      </c>
      <c r="C11" s="11">
        <v>45158.0</v>
      </c>
      <c r="D11" s="17" t="s">
        <v>15</v>
      </c>
      <c r="E11" s="4"/>
      <c r="F11" s="10"/>
      <c r="G11" s="4">
        <v>74.0</v>
      </c>
      <c r="L11" s="13"/>
      <c r="R11" s="13"/>
      <c r="U11" s="14"/>
    </row>
    <row r="12" ht="14.25" customHeight="1">
      <c r="A12" s="10">
        <v>6.0</v>
      </c>
      <c r="B12" s="4" t="s">
        <v>16</v>
      </c>
      <c r="C12" s="11">
        <v>45159.0</v>
      </c>
      <c r="D12" s="17" t="s">
        <v>15</v>
      </c>
      <c r="E12" s="4"/>
      <c r="F12" s="10"/>
      <c r="G12" s="4">
        <v>20.0</v>
      </c>
      <c r="L12" s="13"/>
      <c r="R12" s="13"/>
      <c r="U12" s="14"/>
    </row>
    <row r="13" ht="14.25" customHeight="1">
      <c r="A13" s="10">
        <v>7.0</v>
      </c>
      <c r="B13" s="4" t="s">
        <v>17</v>
      </c>
      <c r="C13" s="11">
        <v>45160.0</v>
      </c>
      <c r="D13" s="17" t="s">
        <v>15</v>
      </c>
      <c r="E13" s="4"/>
      <c r="F13" s="10"/>
      <c r="G13" s="4">
        <v>28.0</v>
      </c>
      <c r="I13" s="14"/>
      <c r="J13" s="14"/>
      <c r="L13" s="13"/>
      <c r="R13" s="13"/>
      <c r="U13" s="14"/>
    </row>
    <row r="14" ht="14.25" customHeight="1">
      <c r="A14" s="4"/>
      <c r="B14" s="4"/>
      <c r="C14" s="4"/>
      <c r="D14" s="4"/>
      <c r="E14" s="4"/>
      <c r="F14" s="10"/>
      <c r="G14" s="4"/>
      <c r="I14" s="14"/>
      <c r="J14" s="14"/>
      <c r="L14" s="13"/>
      <c r="R14" s="13"/>
      <c r="U14" s="14"/>
    </row>
    <row r="15" ht="14.25" customHeight="1">
      <c r="A15" s="1" t="s">
        <v>18</v>
      </c>
      <c r="B15" s="2"/>
      <c r="C15" s="4"/>
      <c r="D15" s="4"/>
      <c r="E15" s="4"/>
      <c r="F15" s="10"/>
      <c r="G15" s="4"/>
      <c r="I15" s="14"/>
      <c r="J15" s="14"/>
      <c r="L15" s="13"/>
      <c r="R15" s="13"/>
      <c r="U15" s="14"/>
    </row>
    <row r="16" ht="14.25" customHeight="1">
      <c r="A16" s="6" t="s">
        <v>1</v>
      </c>
      <c r="B16" s="6" t="s">
        <v>2</v>
      </c>
      <c r="C16" s="7" t="s">
        <v>3</v>
      </c>
      <c r="D16" s="7" t="s">
        <v>4</v>
      </c>
      <c r="E16" s="4"/>
      <c r="F16" s="10"/>
      <c r="G16" s="4"/>
      <c r="I16" s="14"/>
      <c r="J16" s="14"/>
      <c r="L16" s="13"/>
      <c r="R16" s="13"/>
      <c r="U16" s="14"/>
    </row>
    <row r="17" ht="14.25" customHeight="1">
      <c r="A17" s="10">
        <v>8.0</v>
      </c>
      <c r="B17" s="4" t="s">
        <v>19</v>
      </c>
      <c r="C17" s="11">
        <v>45147.0</v>
      </c>
      <c r="D17" s="17" t="s">
        <v>20</v>
      </c>
      <c r="E17" s="18"/>
      <c r="F17" s="10"/>
      <c r="G17" s="4">
        <v>32.0</v>
      </c>
      <c r="I17" s="14"/>
      <c r="J17" s="14"/>
      <c r="L17" s="13"/>
      <c r="R17" s="13"/>
      <c r="U17" s="14"/>
    </row>
    <row r="18" ht="14.25" customHeight="1">
      <c r="A18" s="10">
        <v>9.0</v>
      </c>
      <c r="B18" s="4" t="s">
        <v>21</v>
      </c>
      <c r="C18" s="11">
        <v>45149.0</v>
      </c>
      <c r="D18" s="17" t="s">
        <v>20</v>
      </c>
      <c r="E18" s="18"/>
      <c r="F18" s="10"/>
      <c r="G18" s="4">
        <v>5.0</v>
      </c>
      <c r="I18" s="14"/>
      <c r="J18" s="14"/>
      <c r="L18" s="13"/>
      <c r="R18" s="13"/>
      <c r="U18" s="14"/>
    </row>
    <row r="19" ht="14.25" customHeight="1">
      <c r="A19" s="10">
        <v>10.0</v>
      </c>
      <c r="B19" s="4" t="s">
        <v>22</v>
      </c>
      <c r="C19" s="11">
        <v>45157.0</v>
      </c>
      <c r="D19" s="17" t="s">
        <v>20</v>
      </c>
      <c r="E19" s="18"/>
      <c r="F19" s="4"/>
      <c r="G19" s="4">
        <v>20.0</v>
      </c>
    </row>
    <row r="20" ht="14.25" customHeight="1">
      <c r="A20" s="10">
        <v>11.0</v>
      </c>
      <c r="B20" s="4" t="s">
        <v>23</v>
      </c>
      <c r="C20" s="11">
        <v>45166.0</v>
      </c>
      <c r="D20" s="17" t="s">
        <v>20</v>
      </c>
      <c r="E20" s="4"/>
      <c r="F20" s="4"/>
      <c r="G20" s="4">
        <v>9.0</v>
      </c>
    </row>
    <row r="21" ht="14.25" customHeight="1">
      <c r="A21" s="10">
        <v>12.0</v>
      </c>
      <c r="B21" s="4" t="s">
        <v>24</v>
      </c>
      <c r="C21" s="11">
        <v>45168.0</v>
      </c>
      <c r="D21" s="17" t="s">
        <v>20</v>
      </c>
      <c r="E21" s="4"/>
      <c r="F21" s="4"/>
      <c r="G21" s="4">
        <v>68.0</v>
      </c>
    </row>
    <row r="22" ht="14.25" customHeight="1">
      <c r="A22" s="19">
        <v>13.0</v>
      </c>
      <c r="B22" s="20" t="s">
        <v>25</v>
      </c>
      <c r="C22" s="21"/>
      <c r="D22" s="17" t="s">
        <v>20</v>
      </c>
      <c r="E22" s="4"/>
      <c r="F22" s="4"/>
      <c r="G22" s="4">
        <v>38.0</v>
      </c>
    </row>
    <row r="23" ht="14.25" customHeight="1">
      <c r="A23" s="10"/>
      <c r="B23" s="4"/>
      <c r="C23" s="4"/>
      <c r="D23" s="4"/>
      <c r="E23" s="4"/>
      <c r="F23" s="4"/>
      <c r="G23" s="4"/>
    </row>
    <row r="24" ht="14.25" customHeight="1">
      <c r="A24" s="1" t="s">
        <v>26</v>
      </c>
      <c r="B24" s="15"/>
      <c r="C24" s="15"/>
      <c r="D24" s="15"/>
      <c r="E24" s="2"/>
      <c r="F24" s="4"/>
      <c r="G24" s="4"/>
    </row>
    <row r="25" ht="14.25" customHeight="1">
      <c r="A25" s="6" t="s">
        <v>1</v>
      </c>
      <c r="B25" s="6" t="s">
        <v>2</v>
      </c>
      <c r="C25" s="7" t="s">
        <v>3</v>
      </c>
      <c r="D25" s="7" t="s">
        <v>4</v>
      </c>
      <c r="E25" s="4"/>
      <c r="F25" s="4"/>
      <c r="G25" s="4"/>
    </row>
    <row r="26" ht="14.25" customHeight="1">
      <c r="A26" s="10">
        <v>14.0</v>
      </c>
      <c r="B26" s="4" t="s">
        <v>27</v>
      </c>
      <c r="C26" s="11">
        <v>45128.0</v>
      </c>
      <c r="D26" s="17" t="s">
        <v>28</v>
      </c>
      <c r="E26" s="4"/>
      <c r="F26" s="4"/>
      <c r="G26" s="4">
        <v>24.0</v>
      </c>
    </row>
    <row r="27" ht="14.25" customHeight="1">
      <c r="A27" s="10">
        <v>15.0</v>
      </c>
      <c r="B27" s="4" t="s">
        <v>29</v>
      </c>
      <c r="C27" s="11">
        <v>45151.0</v>
      </c>
      <c r="D27" s="16" t="s">
        <v>30</v>
      </c>
      <c r="E27" s="4"/>
      <c r="F27" s="4"/>
      <c r="G27" s="4">
        <v>20.0</v>
      </c>
    </row>
    <row r="28" ht="14.25" customHeight="1">
      <c r="A28" s="10">
        <v>16.0</v>
      </c>
      <c r="B28" s="4" t="s">
        <v>31</v>
      </c>
      <c r="C28" s="11">
        <v>45155.0</v>
      </c>
      <c r="D28" s="16" t="s">
        <v>30</v>
      </c>
      <c r="E28" s="4"/>
      <c r="F28" s="4"/>
      <c r="G28" s="4">
        <v>42.0</v>
      </c>
    </row>
    <row r="29" ht="14.25" customHeight="1">
      <c r="A29" s="10">
        <v>17.0</v>
      </c>
      <c r="B29" s="4" t="s">
        <v>32</v>
      </c>
      <c r="C29" s="11">
        <v>45156.0</v>
      </c>
      <c r="D29" s="16" t="s">
        <v>30</v>
      </c>
      <c r="E29" s="4"/>
      <c r="F29" s="4"/>
      <c r="G29" s="4">
        <v>71.0</v>
      </c>
    </row>
    <row r="30" ht="14.25" customHeight="1">
      <c r="A30" s="10">
        <v>18.0</v>
      </c>
      <c r="B30" s="4" t="s">
        <v>33</v>
      </c>
      <c r="C30" s="11">
        <v>45167.0</v>
      </c>
      <c r="D30" s="16" t="s">
        <v>30</v>
      </c>
      <c r="E30" s="4"/>
      <c r="F30" s="4"/>
      <c r="G30" s="4">
        <v>24.0</v>
      </c>
    </row>
    <row r="31" ht="14.25" customHeight="1">
      <c r="A31" s="10"/>
      <c r="B31" s="4"/>
      <c r="C31" s="10"/>
      <c r="D31" s="4"/>
      <c r="E31" s="4"/>
      <c r="F31" s="4"/>
      <c r="G31" s="4"/>
    </row>
    <row r="32" ht="14.25" customHeight="1">
      <c r="A32" s="22" t="s">
        <v>34</v>
      </c>
      <c r="B32" s="15"/>
      <c r="C32" s="15"/>
      <c r="D32" s="2"/>
      <c r="E32" s="4"/>
      <c r="F32" s="4"/>
      <c r="G32" s="4"/>
      <c r="J32" s="5"/>
    </row>
    <row r="33" ht="14.25" customHeight="1">
      <c r="A33" s="6" t="s">
        <v>1</v>
      </c>
      <c r="B33" s="6" t="s">
        <v>2</v>
      </c>
      <c r="C33" s="7" t="s">
        <v>3</v>
      </c>
      <c r="D33" s="7" t="s">
        <v>4</v>
      </c>
      <c r="E33" s="4"/>
      <c r="F33" s="4"/>
      <c r="G33" s="4"/>
    </row>
    <row r="34" ht="14.25" customHeight="1">
      <c r="A34" s="10">
        <v>19.0</v>
      </c>
      <c r="B34" s="4" t="s">
        <v>35</v>
      </c>
      <c r="C34" s="11">
        <v>45133.0</v>
      </c>
      <c r="D34" s="17" t="s">
        <v>36</v>
      </c>
      <c r="E34" s="4"/>
      <c r="F34" s="4"/>
      <c r="G34" s="4">
        <v>32.0</v>
      </c>
      <c r="J34" s="14"/>
    </row>
    <row r="35" ht="14.25" customHeight="1">
      <c r="A35" s="10">
        <v>20.0</v>
      </c>
      <c r="B35" s="4" t="s">
        <v>37</v>
      </c>
      <c r="C35" s="11">
        <v>45133.0</v>
      </c>
      <c r="D35" s="17" t="s">
        <v>36</v>
      </c>
      <c r="E35" s="4"/>
      <c r="F35" s="4"/>
      <c r="G35" s="4">
        <v>34.0</v>
      </c>
      <c r="J35" s="14"/>
    </row>
    <row r="36" ht="14.25" customHeight="1">
      <c r="A36" s="10">
        <v>21.0</v>
      </c>
      <c r="B36" s="4" t="s">
        <v>38</v>
      </c>
      <c r="C36" s="11">
        <v>45134.0</v>
      </c>
      <c r="D36" s="17" t="s">
        <v>36</v>
      </c>
      <c r="E36" s="4"/>
      <c r="F36" s="4"/>
      <c r="G36" s="4">
        <v>30.0</v>
      </c>
      <c r="J36" s="14"/>
    </row>
    <row r="37" ht="14.25" customHeight="1">
      <c r="A37" s="10">
        <v>22.0</v>
      </c>
      <c r="B37" s="4" t="s">
        <v>39</v>
      </c>
      <c r="C37" s="11">
        <v>45149.0</v>
      </c>
      <c r="D37" s="17" t="s">
        <v>36</v>
      </c>
      <c r="E37" s="4"/>
      <c r="F37" s="4"/>
      <c r="G37" s="4">
        <v>7.0</v>
      </c>
      <c r="J37" s="14"/>
    </row>
    <row r="38" ht="14.25" customHeight="1">
      <c r="A38" s="4"/>
      <c r="B38" s="4"/>
      <c r="C38" s="4"/>
      <c r="D38" s="4"/>
      <c r="E38" s="4"/>
      <c r="F38" s="4"/>
      <c r="G38" s="4"/>
    </row>
    <row r="39" ht="14.25" customHeight="1">
      <c r="A39" s="1" t="s">
        <v>40</v>
      </c>
      <c r="B39" s="15"/>
      <c r="C39" s="2"/>
      <c r="D39" s="3"/>
      <c r="E39" s="4"/>
      <c r="F39" s="4"/>
      <c r="G39" s="4"/>
    </row>
    <row r="40" ht="14.25" customHeight="1">
      <c r="A40" s="6" t="s">
        <v>1</v>
      </c>
      <c r="B40" s="6" t="s">
        <v>2</v>
      </c>
      <c r="C40" s="7" t="s">
        <v>3</v>
      </c>
      <c r="D40" s="7" t="s">
        <v>4</v>
      </c>
      <c r="E40" s="4"/>
      <c r="F40" s="4"/>
      <c r="G40" s="4"/>
    </row>
    <row r="41" ht="14.25" customHeight="1">
      <c r="A41" s="10">
        <v>23.0</v>
      </c>
      <c r="B41" s="4" t="s">
        <v>41</v>
      </c>
      <c r="C41" s="11">
        <v>45124.0</v>
      </c>
      <c r="D41" s="17" t="s">
        <v>42</v>
      </c>
      <c r="E41" s="4"/>
      <c r="F41" s="4"/>
      <c r="G41" s="4">
        <v>44.0</v>
      </c>
    </row>
    <row r="42" ht="14.25" customHeight="1">
      <c r="A42" s="10">
        <v>24.0</v>
      </c>
      <c r="B42" s="4" t="s">
        <v>43</v>
      </c>
      <c r="C42" s="11">
        <v>45124.0</v>
      </c>
      <c r="D42" s="17" t="s">
        <v>42</v>
      </c>
      <c r="E42" s="4"/>
      <c r="F42" s="4"/>
      <c r="G42" s="4">
        <v>24.0</v>
      </c>
    </row>
    <row r="43" ht="14.25" customHeight="1">
      <c r="A43" s="10">
        <v>25.0</v>
      </c>
      <c r="B43" s="4" t="s">
        <v>44</v>
      </c>
      <c r="C43" s="11">
        <v>45169.0</v>
      </c>
      <c r="D43" s="17" t="s">
        <v>42</v>
      </c>
      <c r="E43" s="4"/>
      <c r="F43" s="4"/>
      <c r="G43" s="4">
        <v>54.0</v>
      </c>
    </row>
    <row r="44" ht="14.25" customHeight="1">
      <c r="A44" s="4"/>
      <c r="B44" s="4"/>
      <c r="C44" s="4"/>
      <c r="D44" s="4"/>
      <c r="E44" s="4"/>
      <c r="F44" s="4"/>
      <c r="G44" s="4"/>
    </row>
    <row r="45" ht="14.25" customHeight="1">
      <c r="A45" s="1" t="s">
        <v>45</v>
      </c>
      <c r="B45" s="2"/>
      <c r="C45" s="4"/>
      <c r="D45" s="4"/>
      <c r="E45" s="4"/>
      <c r="F45" s="4"/>
      <c r="G45" s="4"/>
    </row>
    <row r="46" ht="14.25" customHeight="1">
      <c r="A46" s="6" t="s">
        <v>1</v>
      </c>
      <c r="B46" s="6" t="s">
        <v>2</v>
      </c>
      <c r="C46" s="7" t="s">
        <v>3</v>
      </c>
      <c r="D46" s="7" t="s">
        <v>4</v>
      </c>
      <c r="E46" s="4"/>
      <c r="F46" s="4"/>
      <c r="G46" s="4"/>
    </row>
    <row r="47" ht="14.25" customHeight="1">
      <c r="A47" s="10">
        <v>26.0</v>
      </c>
      <c r="B47" s="4" t="s">
        <v>46</v>
      </c>
      <c r="C47" s="11">
        <v>45161.0</v>
      </c>
      <c r="D47" s="16" t="s">
        <v>47</v>
      </c>
      <c r="E47" s="18"/>
      <c r="F47" s="4"/>
      <c r="G47" s="4">
        <v>47.0</v>
      </c>
    </row>
    <row r="48" ht="14.25" customHeight="1">
      <c r="A48" s="10">
        <v>27.0</v>
      </c>
      <c r="B48" s="4" t="s">
        <v>48</v>
      </c>
      <c r="C48" s="11">
        <v>45162.0</v>
      </c>
      <c r="D48" s="16" t="s">
        <v>47</v>
      </c>
      <c r="E48" s="18"/>
      <c r="F48" s="4"/>
      <c r="G48" s="4">
        <v>10.0</v>
      </c>
    </row>
    <row r="49" ht="14.25" customHeight="1">
      <c r="A49" s="10">
        <v>28.0</v>
      </c>
      <c r="B49" s="4" t="s">
        <v>49</v>
      </c>
      <c r="C49" s="11">
        <v>45162.0</v>
      </c>
      <c r="D49" s="16" t="s">
        <v>47</v>
      </c>
      <c r="E49" s="18"/>
      <c r="F49" s="4"/>
      <c r="G49" s="4">
        <v>14.0</v>
      </c>
    </row>
    <row r="50" ht="14.25" customHeight="1">
      <c r="A50" s="4"/>
      <c r="B50" s="4"/>
      <c r="C50" s="4"/>
      <c r="D50" s="4"/>
      <c r="E50" s="4"/>
      <c r="F50" s="4"/>
      <c r="G50" s="4"/>
    </row>
    <row r="51" ht="14.25" customHeight="1">
      <c r="A51" s="23" t="s">
        <v>50</v>
      </c>
      <c r="B51" s="4"/>
      <c r="C51" s="4"/>
      <c r="D51" s="4"/>
      <c r="E51" s="4"/>
      <c r="F51" s="4"/>
      <c r="G51" s="23">
        <v>8.0</v>
      </c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</sheetData>
  <mergeCells count="8">
    <mergeCell ref="A2:B2"/>
    <mergeCell ref="L2:M2"/>
    <mergeCell ref="A8:C8"/>
    <mergeCell ref="A15:B15"/>
    <mergeCell ref="A24:E24"/>
    <mergeCell ref="A39:C39"/>
    <mergeCell ref="A45:B45"/>
    <mergeCell ref="A32:D32"/>
  </mergeCells>
  <conditionalFormatting sqref="C41:C43">
    <cfRule type="expression" dxfId="0" priority="1">
      <formula>and(C41&lt;today(), today()-C41&gt;=weekday(today()), today()-C41&lt;weekday(today())+7)</formula>
    </cfRule>
  </conditionalFormatting>
  <printOptions/>
  <pageMargins bottom="0.75" footer="0.0" header="0.0" left="0.7" right="0.7" top="0.75"/>
  <pageSetup paperSize="9" orientation="portrait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3.86"/>
    <col customWidth="1" min="4" max="4" width="8.71"/>
    <col customWidth="1" min="5" max="5" width="23.71"/>
    <col customWidth="1" min="6" max="26" width="8.71"/>
  </cols>
  <sheetData>
    <row r="1" ht="14.25" customHeight="1">
      <c r="B1" s="67" t="s">
        <v>155</v>
      </c>
    </row>
    <row r="2" ht="14.25" customHeight="1"/>
    <row r="3" ht="14.25" customHeight="1">
      <c r="C3" s="61" t="s">
        <v>47</v>
      </c>
      <c r="D3" s="63" t="s">
        <v>5</v>
      </c>
      <c r="G3" s="36" t="s">
        <v>92</v>
      </c>
    </row>
    <row r="4" ht="14.25" customHeight="1">
      <c r="C4" s="64" t="s">
        <v>156</v>
      </c>
      <c r="D4" s="30"/>
    </row>
    <row r="5" ht="14.25" customHeight="1">
      <c r="C5" s="64" t="s">
        <v>157</v>
      </c>
      <c r="D5" s="30"/>
      <c r="G5" s="36" t="s">
        <v>93</v>
      </c>
    </row>
    <row r="6" ht="14.25" customHeight="1">
      <c r="C6" s="64" t="s">
        <v>158</v>
      </c>
      <c r="D6" s="30"/>
      <c r="G6" s="36" t="s">
        <v>94</v>
      </c>
    </row>
    <row r="7" ht="14.25" customHeight="1">
      <c r="C7" s="65" t="s">
        <v>159</v>
      </c>
      <c r="D7" s="58">
        <f>SUM(D4)</f>
        <v>0</v>
      </c>
    </row>
    <row r="8" ht="14.25" customHeight="1">
      <c r="C8" s="62" t="s">
        <v>116</v>
      </c>
      <c r="D8" s="58">
        <f>D7</f>
        <v>0</v>
      </c>
    </row>
    <row r="9" ht="14.25" customHeight="1">
      <c r="C9" s="62" t="s">
        <v>76</v>
      </c>
      <c r="D9" s="58">
        <v>2.0</v>
      </c>
    </row>
    <row r="10" ht="14.25" customHeight="1">
      <c r="C10" s="62" t="s">
        <v>97</v>
      </c>
      <c r="D10" s="58">
        <f>D8/D9</f>
        <v>0</v>
      </c>
    </row>
    <row r="11" ht="14.25" customHeight="1">
      <c r="C11" s="62" t="s">
        <v>98</v>
      </c>
      <c r="D11" s="58">
        <f>D8*0.05</f>
        <v>0</v>
      </c>
    </row>
    <row r="12" ht="14.25" customHeight="1"/>
    <row r="13" ht="14.25" customHeight="1">
      <c r="C13" s="30" t="s">
        <v>99</v>
      </c>
      <c r="D13" s="30" t="s">
        <v>100</v>
      </c>
      <c r="E13" s="61" t="s">
        <v>101</v>
      </c>
      <c r="F13" s="30" t="s">
        <v>102</v>
      </c>
    </row>
    <row r="14" ht="14.25" customHeight="1">
      <c r="C14" s="30" t="s">
        <v>103</v>
      </c>
      <c r="D14" s="30"/>
      <c r="E14" s="30"/>
      <c r="F14" s="30" t="s">
        <v>104</v>
      </c>
    </row>
    <row r="15" ht="14.25" customHeight="1">
      <c r="C15" s="30" t="s">
        <v>105</v>
      </c>
      <c r="D15" s="30"/>
      <c r="E15" s="30"/>
      <c r="F15" s="30" t="s">
        <v>106</v>
      </c>
    </row>
    <row r="16" ht="14.25" customHeight="1">
      <c r="C16" s="30" t="s">
        <v>107</v>
      </c>
      <c r="D16" s="30"/>
      <c r="E16" s="30"/>
      <c r="F16" s="30" t="s">
        <v>108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F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2" width="17.57"/>
    <col customWidth="1" min="3" max="3" width="15.14"/>
    <col customWidth="1" min="4" max="4" width="11.14"/>
    <col customWidth="1" min="5" max="5" width="11.0"/>
    <col customWidth="1" min="6" max="6" width="8.71"/>
    <col customWidth="1" min="7" max="7" width="9.57"/>
    <col customWidth="1" min="8" max="8" width="10.14"/>
    <col customWidth="1" min="9" max="9" width="13.43"/>
    <col customWidth="1" min="10" max="11" width="8.71"/>
    <col customWidth="1" min="12" max="12" width="9.29"/>
    <col customWidth="1" min="13" max="14" width="8.71"/>
    <col customWidth="1" min="15" max="15" width="13.86"/>
    <col customWidth="1" min="16" max="26" width="8.71"/>
  </cols>
  <sheetData>
    <row r="1" ht="14.25" customHeight="1">
      <c r="A1" s="5" t="s">
        <v>51</v>
      </c>
    </row>
    <row r="2" ht="14.25" customHeight="1"/>
    <row r="3" ht="14.25" customHeight="1">
      <c r="A3" s="5"/>
      <c r="B3" s="5"/>
      <c r="C3" s="5"/>
      <c r="D3" s="5"/>
      <c r="E3" s="5"/>
      <c r="F3" s="5"/>
      <c r="G3" s="5"/>
      <c r="H3" s="5"/>
    </row>
    <row r="4" ht="14.25" customHeight="1">
      <c r="A4" s="24"/>
      <c r="B4" s="25" t="s">
        <v>52</v>
      </c>
      <c r="C4" s="26"/>
      <c r="D4" s="26"/>
      <c r="E4" s="27"/>
      <c r="F4" s="25" t="s">
        <v>53</v>
      </c>
      <c r="G4" s="26"/>
      <c r="H4" s="28"/>
    </row>
    <row r="5" ht="14.25" customHeight="1">
      <c r="A5" s="29"/>
      <c r="B5" s="30"/>
      <c r="C5" s="31" t="s">
        <v>54</v>
      </c>
      <c r="D5" s="15"/>
      <c r="E5" s="2"/>
      <c r="F5" s="30"/>
      <c r="G5" s="31" t="s">
        <v>54</v>
      </c>
      <c r="H5" s="32"/>
      <c r="J5" s="33" t="s">
        <v>55</v>
      </c>
      <c r="K5" s="34"/>
      <c r="L5" s="35">
        <f>D7/A7</f>
        <v>0.4375609756</v>
      </c>
      <c r="Q5" s="36" t="s">
        <v>56</v>
      </c>
    </row>
    <row r="6" ht="14.25" customHeight="1">
      <c r="A6" s="37" t="s">
        <v>57</v>
      </c>
      <c r="B6" s="10" t="s">
        <v>58</v>
      </c>
      <c r="C6" s="38" t="s">
        <v>59</v>
      </c>
      <c r="D6" s="38" t="s">
        <v>60</v>
      </c>
      <c r="E6" s="38" t="s">
        <v>61</v>
      </c>
      <c r="F6" s="38" t="s">
        <v>58</v>
      </c>
      <c r="G6" s="38" t="s">
        <v>62</v>
      </c>
      <c r="H6" s="39" t="s">
        <v>63</v>
      </c>
      <c r="Q6" s="30"/>
      <c r="R6" s="40" t="s">
        <v>64</v>
      </c>
      <c r="S6" s="15"/>
      <c r="T6" s="2"/>
    </row>
    <row r="7" ht="14.25" customHeight="1">
      <c r="A7" s="41">
        <v>2050.0</v>
      </c>
      <c r="B7" s="42">
        <v>2130.0</v>
      </c>
      <c r="C7" s="42">
        <v>2050.0</v>
      </c>
      <c r="D7" s="42">
        <v>897.0</v>
      </c>
      <c r="E7" s="42">
        <f>B7-C7</f>
        <v>80</v>
      </c>
      <c r="F7" s="42">
        <f>G7+H7</f>
        <v>897</v>
      </c>
      <c r="G7" s="42">
        <f>O21</f>
        <v>889</v>
      </c>
      <c r="H7" s="43">
        <f>D7-O21</f>
        <v>8</v>
      </c>
      <c r="Q7" s="30" t="s">
        <v>65</v>
      </c>
      <c r="R7" s="30" t="s">
        <v>66</v>
      </c>
      <c r="S7" s="30" t="s">
        <v>63</v>
      </c>
      <c r="T7" s="30" t="s">
        <v>62</v>
      </c>
    </row>
    <row r="8" ht="14.25" customHeight="1">
      <c r="Q8" s="30"/>
      <c r="R8" s="30"/>
      <c r="S8" s="30"/>
      <c r="T8" s="30"/>
    </row>
    <row r="9" ht="14.25" customHeight="1">
      <c r="Q9" s="10">
        <v>1.0</v>
      </c>
      <c r="R9" s="30">
        <v>86.0</v>
      </c>
      <c r="S9" s="30"/>
      <c r="T9" s="30"/>
    </row>
    <row r="10" ht="14.25" customHeight="1">
      <c r="A10" s="44" t="s">
        <v>4</v>
      </c>
      <c r="B10" s="2"/>
      <c r="C10" s="45" t="s">
        <v>67</v>
      </c>
      <c r="D10" s="46" t="s">
        <v>5</v>
      </c>
      <c r="E10" s="45" t="s">
        <v>67</v>
      </c>
      <c r="F10" s="46" t="s">
        <v>5</v>
      </c>
      <c r="G10" s="45" t="s">
        <v>67</v>
      </c>
      <c r="H10" s="46" t="s">
        <v>5</v>
      </c>
      <c r="I10" s="45" t="s">
        <v>67</v>
      </c>
      <c r="J10" s="46" t="s">
        <v>5</v>
      </c>
      <c r="K10" s="45" t="s">
        <v>67</v>
      </c>
      <c r="L10" s="46" t="s">
        <v>5</v>
      </c>
      <c r="M10" s="45" t="s">
        <v>67</v>
      </c>
      <c r="N10" s="46" t="s">
        <v>5</v>
      </c>
      <c r="O10" s="47" t="s">
        <v>68</v>
      </c>
      <c r="Q10" s="10">
        <v>2.0</v>
      </c>
      <c r="R10" s="30">
        <v>156.0</v>
      </c>
      <c r="S10" s="30"/>
      <c r="T10" s="30"/>
    </row>
    <row r="11" ht="14.25" customHeight="1">
      <c r="A11" s="44" t="s">
        <v>69</v>
      </c>
      <c r="B11" s="2"/>
      <c r="C11" s="48">
        <v>1.0</v>
      </c>
      <c r="D11" s="49">
        <v>20.0</v>
      </c>
      <c r="E11" s="50"/>
      <c r="F11" s="49"/>
      <c r="G11" s="50"/>
      <c r="H11" s="49"/>
      <c r="I11" s="50"/>
      <c r="J11" s="49"/>
      <c r="K11" s="50"/>
      <c r="L11" s="49"/>
      <c r="M11" s="50"/>
      <c r="N11" s="49"/>
      <c r="O11" s="51">
        <f>D11</f>
        <v>20</v>
      </c>
      <c r="Q11" s="10">
        <v>3.0</v>
      </c>
      <c r="R11" s="30">
        <v>173.0</v>
      </c>
      <c r="S11" s="30"/>
      <c r="T11" s="30"/>
    </row>
    <row r="12" ht="14.25" customHeight="1">
      <c r="A12" s="44" t="s">
        <v>9</v>
      </c>
      <c r="B12" s="2"/>
      <c r="C12" s="48">
        <v>2.0</v>
      </c>
      <c r="D12" s="49">
        <v>28.0</v>
      </c>
      <c r="E12" s="48">
        <v>3.0</v>
      </c>
      <c r="F12" s="49">
        <v>37.0</v>
      </c>
      <c r="G12" s="48"/>
      <c r="H12" s="49"/>
      <c r="I12" s="48"/>
      <c r="J12" s="49"/>
      <c r="K12" s="48"/>
      <c r="L12" s="49"/>
      <c r="M12" s="48"/>
      <c r="N12" s="49"/>
      <c r="O12" s="51">
        <f>D12+F12</f>
        <v>65</v>
      </c>
      <c r="Q12" s="10">
        <v>4.0</v>
      </c>
      <c r="R12" s="30">
        <v>181.0</v>
      </c>
      <c r="S12" s="30"/>
      <c r="T12" s="30"/>
    </row>
    <row r="13" ht="14.25" customHeight="1">
      <c r="A13" s="44" t="s">
        <v>13</v>
      </c>
      <c r="B13" s="2"/>
      <c r="C13" s="48">
        <v>4.0</v>
      </c>
      <c r="D13" s="49">
        <v>33.0</v>
      </c>
      <c r="E13" s="48"/>
      <c r="F13" s="49"/>
      <c r="G13" s="48"/>
      <c r="H13" s="49"/>
      <c r="I13" s="48"/>
      <c r="J13" s="49"/>
      <c r="K13" s="48"/>
      <c r="L13" s="49"/>
      <c r="M13" s="48"/>
      <c r="N13" s="49"/>
      <c r="O13" s="51">
        <f>D13</f>
        <v>33</v>
      </c>
      <c r="Q13" s="10">
        <v>5.0</v>
      </c>
      <c r="R13" s="30">
        <v>103.0</v>
      </c>
      <c r="S13" s="30"/>
      <c r="T13" s="30"/>
    </row>
    <row r="14" ht="14.25" customHeight="1">
      <c r="A14" s="44" t="s">
        <v>70</v>
      </c>
      <c r="B14" s="2"/>
      <c r="C14" s="48">
        <v>5.0</v>
      </c>
      <c r="D14" s="49">
        <v>74.0</v>
      </c>
      <c r="E14" s="48">
        <v>6.0</v>
      </c>
      <c r="F14" s="49">
        <v>20.0</v>
      </c>
      <c r="G14" s="48">
        <v>7.0</v>
      </c>
      <c r="H14" s="49">
        <v>28.0</v>
      </c>
      <c r="I14" s="48"/>
      <c r="J14" s="49"/>
      <c r="K14" s="48"/>
      <c r="L14" s="49"/>
      <c r="M14" s="48"/>
      <c r="N14" s="49"/>
      <c r="O14" s="51">
        <f>D14+F14+H14</f>
        <v>122</v>
      </c>
      <c r="Q14" s="10">
        <v>6.0</v>
      </c>
      <c r="R14" s="52">
        <v>126.0</v>
      </c>
      <c r="S14" s="30"/>
      <c r="T14" s="30"/>
    </row>
    <row r="15" ht="14.25" customHeight="1">
      <c r="A15" s="44" t="s">
        <v>20</v>
      </c>
      <c r="B15" s="2"/>
      <c r="C15" s="48">
        <v>8.0</v>
      </c>
      <c r="D15" s="49">
        <v>32.0</v>
      </c>
      <c r="E15" s="48">
        <v>9.0</v>
      </c>
      <c r="F15" s="49">
        <v>5.0</v>
      </c>
      <c r="G15" s="48">
        <v>10.0</v>
      </c>
      <c r="H15" s="49">
        <v>20.0</v>
      </c>
      <c r="I15" s="48">
        <v>11.0</v>
      </c>
      <c r="J15" s="49">
        <v>9.0</v>
      </c>
      <c r="K15" s="48">
        <v>12.0</v>
      </c>
      <c r="L15" s="49">
        <v>68.0</v>
      </c>
      <c r="M15" s="48">
        <v>13.0</v>
      </c>
      <c r="N15" s="49">
        <v>38.0</v>
      </c>
      <c r="O15" s="51">
        <f>D15+F15+H15+J15+L15+N15</f>
        <v>172</v>
      </c>
      <c r="Q15" s="10">
        <v>7.0</v>
      </c>
      <c r="R15" s="30">
        <v>72.0</v>
      </c>
      <c r="S15" s="30"/>
      <c r="T15" s="30"/>
    </row>
    <row r="16" ht="14.25" customHeight="1">
      <c r="A16" s="44" t="s">
        <v>71</v>
      </c>
      <c r="B16" s="2"/>
      <c r="C16" s="48">
        <v>14.0</v>
      </c>
      <c r="D16" s="49">
        <v>24.0</v>
      </c>
      <c r="E16" s="48"/>
      <c r="F16" s="49"/>
      <c r="G16" s="48"/>
      <c r="H16" s="49"/>
      <c r="I16" s="48"/>
      <c r="J16" s="49"/>
      <c r="K16" s="48"/>
      <c r="L16" s="49"/>
      <c r="M16" s="48"/>
      <c r="N16" s="49"/>
      <c r="O16" s="51">
        <f>D16</f>
        <v>24</v>
      </c>
      <c r="Q16" s="36" t="s">
        <v>58</v>
      </c>
      <c r="R16" s="36">
        <f>SUM(R9:R15)</f>
        <v>897</v>
      </c>
    </row>
    <row r="17" ht="14.25" customHeight="1">
      <c r="A17" s="44" t="s">
        <v>30</v>
      </c>
      <c r="B17" s="2"/>
      <c r="C17" s="48">
        <v>15.0</v>
      </c>
      <c r="D17" s="49">
        <v>20.0</v>
      </c>
      <c r="E17" s="48">
        <v>16.0</v>
      </c>
      <c r="F17" s="49">
        <v>42.0</v>
      </c>
      <c r="G17" s="48">
        <v>17.0</v>
      </c>
      <c r="H17" s="49">
        <v>71.0</v>
      </c>
      <c r="I17" s="48">
        <v>18.0</v>
      </c>
      <c r="J17" s="49">
        <v>24.0</v>
      </c>
      <c r="K17" s="48"/>
      <c r="L17" s="49"/>
      <c r="M17" s="48"/>
      <c r="N17" s="49"/>
      <c r="O17" s="51">
        <f t="shared" ref="O17:O18" si="1">D17+F17+H17+J17</f>
        <v>157</v>
      </c>
    </row>
    <row r="18" ht="14.25" customHeight="1">
      <c r="A18" s="44" t="s">
        <v>36</v>
      </c>
      <c r="B18" s="2"/>
      <c r="C18" s="48">
        <v>19.0</v>
      </c>
      <c r="D18" s="49">
        <v>32.0</v>
      </c>
      <c r="E18" s="48">
        <v>20.0</v>
      </c>
      <c r="F18" s="49">
        <v>34.0</v>
      </c>
      <c r="G18" s="48">
        <v>21.0</v>
      </c>
      <c r="H18" s="49">
        <v>30.0</v>
      </c>
      <c r="I18" s="48">
        <v>22.0</v>
      </c>
      <c r="J18" s="49">
        <v>7.0</v>
      </c>
      <c r="K18" s="48"/>
      <c r="L18" s="49"/>
      <c r="M18" s="48"/>
      <c r="N18" s="49"/>
      <c r="O18" s="51">
        <f t="shared" si="1"/>
        <v>103</v>
      </c>
    </row>
    <row r="19" ht="14.25" customHeight="1">
      <c r="A19" s="30" t="s">
        <v>42</v>
      </c>
      <c r="B19" s="53"/>
      <c r="C19" s="48">
        <v>23.0</v>
      </c>
      <c r="D19" s="49">
        <v>44.0</v>
      </c>
      <c r="E19" s="48">
        <v>24.0</v>
      </c>
      <c r="F19" s="49">
        <v>24.0</v>
      </c>
      <c r="G19" s="48">
        <v>25.0</v>
      </c>
      <c r="H19" s="49">
        <v>54.0</v>
      </c>
      <c r="I19" s="48"/>
      <c r="J19" s="49"/>
      <c r="K19" s="48"/>
      <c r="L19" s="49"/>
      <c r="M19" s="48"/>
      <c r="N19" s="49"/>
      <c r="O19" s="51">
        <f t="shared" ref="O19:O20" si="2">D19+F19+H19</f>
        <v>122</v>
      </c>
    </row>
    <row r="20" ht="14.25" customHeight="1">
      <c r="A20" s="30" t="s">
        <v>47</v>
      </c>
      <c r="B20" s="53"/>
      <c r="C20" s="54">
        <v>26.0</v>
      </c>
      <c r="D20" s="43">
        <v>47.0</v>
      </c>
      <c r="E20" s="54">
        <v>27.0</v>
      </c>
      <c r="F20" s="43">
        <v>10.0</v>
      </c>
      <c r="G20" s="54">
        <v>28.0</v>
      </c>
      <c r="H20" s="43">
        <v>14.0</v>
      </c>
      <c r="I20" s="54"/>
      <c r="J20" s="43"/>
      <c r="K20" s="54"/>
      <c r="L20" s="43"/>
      <c r="M20" s="54"/>
      <c r="N20" s="43"/>
      <c r="O20" s="55">
        <f t="shared" si="2"/>
        <v>71</v>
      </c>
    </row>
    <row r="21" ht="14.25" customHeight="1">
      <c r="N21" s="56" t="s">
        <v>58</v>
      </c>
      <c r="O21" s="56">
        <f>SUM(O11:O20)</f>
        <v>889</v>
      </c>
    </row>
    <row r="22" ht="14.25" customHeight="1">
      <c r="A22" s="36" t="s">
        <v>72</v>
      </c>
      <c r="E22" s="36" t="s">
        <v>73</v>
      </c>
    </row>
    <row r="23" ht="14.25" customHeight="1"/>
    <row r="24" ht="14.25" customHeight="1"/>
    <row r="25" ht="14.25" customHeight="1">
      <c r="A25" s="40" t="s">
        <v>74</v>
      </c>
      <c r="B25" s="15"/>
      <c r="C25" s="15"/>
      <c r="D25" s="15"/>
      <c r="E25" s="2"/>
      <c r="F25" s="57" t="s">
        <v>75</v>
      </c>
      <c r="G25" s="3" t="s">
        <v>76</v>
      </c>
      <c r="H25" s="57" t="s">
        <v>77</v>
      </c>
      <c r="I25" s="57" t="s">
        <v>78</v>
      </c>
    </row>
    <row r="26" ht="14.25" customHeight="1">
      <c r="A26" s="40"/>
      <c r="B26" s="15"/>
      <c r="C26" s="15"/>
      <c r="D26" s="15"/>
      <c r="E26" s="2"/>
      <c r="F26" s="57"/>
      <c r="G26" s="58"/>
      <c r="H26" s="30"/>
      <c r="I26" s="30"/>
    </row>
    <row r="27" ht="14.25" customHeight="1">
      <c r="A27" s="59" t="s">
        <v>79</v>
      </c>
      <c r="B27" s="15"/>
      <c r="C27" s="15"/>
      <c r="D27" s="15"/>
      <c r="E27" s="2"/>
      <c r="F27" s="30">
        <v>85.0</v>
      </c>
      <c r="G27" s="10">
        <v>2.0</v>
      </c>
      <c r="H27" s="30">
        <v>228.0</v>
      </c>
      <c r="I27" s="60">
        <f t="shared" ref="I27:I33" si="3">F27/H27</f>
        <v>0.3728070175</v>
      </c>
    </row>
    <row r="28" ht="14.25" customHeight="1">
      <c r="A28" s="59" t="s">
        <v>80</v>
      </c>
      <c r="B28" s="15"/>
      <c r="C28" s="15"/>
      <c r="D28" s="15"/>
      <c r="E28" s="2"/>
      <c r="F28" s="30">
        <v>155.0</v>
      </c>
      <c r="G28" s="10">
        <v>3.0</v>
      </c>
      <c r="H28" s="30">
        <v>296.0</v>
      </c>
      <c r="I28" s="60">
        <f t="shared" si="3"/>
        <v>0.5236486486</v>
      </c>
    </row>
    <row r="29" ht="14.25" customHeight="1">
      <c r="A29" s="59" t="s">
        <v>81</v>
      </c>
      <c r="B29" s="15"/>
      <c r="C29" s="15"/>
      <c r="D29" s="15"/>
      <c r="E29" s="2"/>
      <c r="F29" s="30">
        <v>172.0</v>
      </c>
      <c r="G29" s="10">
        <v>5.0</v>
      </c>
      <c r="H29" s="30">
        <v>550.0</v>
      </c>
      <c r="I29" s="60">
        <f t="shared" si="3"/>
        <v>0.3127272727</v>
      </c>
    </row>
    <row r="30" ht="14.25" customHeight="1">
      <c r="A30" s="59" t="s">
        <v>82</v>
      </c>
      <c r="B30" s="15"/>
      <c r="C30" s="15"/>
      <c r="D30" s="15"/>
      <c r="E30" s="2"/>
      <c r="F30" s="30">
        <v>181.0</v>
      </c>
      <c r="G30" s="10">
        <v>4.0</v>
      </c>
      <c r="H30" s="30">
        <v>443.0</v>
      </c>
      <c r="I30" s="60">
        <f t="shared" si="3"/>
        <v>0.4085778781</v>
      </c>
    </row>
    <row r="31" ht="14.25" customHeight="1">
      <c r="A31" s="59" t="s">
        <v>83</v>
      </c>
      <c r="B31" s="15"/>
      <c r="C31" s="15"/>
      <c r="D31" s="15"/>
      <c r="E31" s="2"/>
      <c r="F31" s="30">
        <v>103.0</v>
      </c>
      <c r="G31" s="10">
        <v>3.0</v>
      </c>
      <c r="H31" s="30">
        <v>212.0</v>
      </c>
      <c r="I31" s="60">
        <f t="shared" si="3"/>
        <v>0.4858490566</v>
      </c>
    </row>
    <row r="32" ht="14.25" customHeight="1">
      <c r="A32" s="59" t="s">
        <v>84</v>
      </c>
      <c r="B32" s="15"/>
      <c r="C32" s="15"/>
      <c r="D32" s="15"/>
      <c r="E32" s="2"/>
      <c r="F32" s="30">
        <v>122.0</v>
      </c>
      <c r="G32" s="10">
        <v>2.0</v>
      </c>
      <c r="H32" s="30">
        <v>167.0</v>
      </c>
      <c r="I32" s="60">
        <f t="shared" si="3"/>
        <v>0.7305389222</v>
      </c>
    </row>
    <row r="33" ht="14.25" customHeight="1">
      <c r="A33" s="59" t="s">
        <v>85</v>
      </c>
      <c r="B33" s="15"/>
      <c r="C33" s="15"/>
      <c r="D33" s="15"/>
      <c r="E33" s="2"/>
      <c r="F33" s="30">
        <v>71.0</v>
      </c>
      <c r="G33" s="10">
        <v>2.0</v>
      </c>
      <c r="H33" s="30">
        <v>154.0</v>
      </c>
      <c r="I33" s="60">
        <f t="shared" si="3"/>
        <v>0.461038961</v>
      </c>
    </row>
    <row r="34" ht="14.25" customHeight="1">
      <c r="E34" s="30" t="s">
        <v>58</v>
      </c>
      <c r="F34" s="58">
        <f t="shared" ref="F34:H34" si="4">SUM(F27:F33)</f>
        <v>889</v>
      </c>
      <c r="G34" s="3">
        <f t="shared" si="4"/>
        <v>21</v>
      </c>
      <c r="H34" s="30">
        <f t="shared" si="4"/>
        <v>2050</v>
      </c>
      <c r="I34" s="30"/>
    </row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4">
    <mergeCell ref="A1:H2"/>
    <mergeCell ref="B4:E4"/>
    <mergeCell ref="F4:H4"/>
    <mergeCell ref="C5:E5"/>
    <mergeCell ref="G5:H5"/>
    <mergeCell ref="R6:T6"/>
    <mergeCell ref="A10:B10"/>
    <mergeCell ref="A11:B11"/>
    <mergeCell ref="A12:B12"/>
    <mergeCell ref="A13:B13"/>
    <mergeCell ref="A14:B14"/>
    <mergeCell ref="A15:B15"/>
    <mergeCell ref="A16:B16"/>
    <mergeCell ref="A17:B17"/>
    <mergeCell ref="A31:E31"/>
    <mergeCell ref="A32:E32"/>
    <mergeCell ref="A33:E33"/>
    <mergeCell ref="A18:B18"/>
    <mergeCell ref="A25:E25"/>
    <mergeCell ref="A26:E26"/>
    <mergeCell ref="A27:E27"/>
    <mergeCell ref="A28:E28"/>
    <mergeCell ref="A29:E29"/>
    <mergeCell ref="A30:E3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1.71"/>
    <col customWidth="1" min="4" max="4" width="8.71"/>
    <col customWidth="1" min="5" max="5" width="20.57"/>
    <col customWidth="1" min="6" max="6" width="15.43"/>
    <col customWidth="1" min="7" max="26" width="8.71"/>
  </cols>
  <sheetData>
    <row r="1" ht="14.25" customHeight="1"/>
    <row r="2" ht="14.25" customHeight="1"/>
    <row r="3" ht="14.25" customHeight="1"/>
    <row r="4" ht="14.25" customHeight="1">
      <c r="C4" s="61" t="s">
        <v>86</v>
      </c>
      <c r="D4" s="30"/>
    </row>
    <row r="5" ht="14.25" customHeight="1">
      <c r="C5" s="61" t="s">
        <v>87</v>
      </c>
      <c r="D5" s="30">
        <v>3.0</v>
      </c>
    </row>
    <row r="6" ht="14.25" customHeight="1">
      <c r="C6" s="61" t="s">
        <v>88</v>
      </c>
      <c r="D6" s="30">
        <v>6.0</v>
      </c>
    </row>
    <row r="7" ht="14.25" customHeight="1">
      <c r="C7" s="62" t="s">
        <v>58</v>
      </c>
      <c r="D7" s="58">
        <f>SUM(D5:D6)</f>
        <v>9</v>
      </c>
    </row>
    <row r="8" ht="14.25" customHeight="1">
      <c r="C8" s="61" t="s">
        <v>89</v>
      </c>
      <c r="D8" s="30"/>
    </row>
    <row r="9" ht="14.25" customHeight="1">
      <c r="C9" s="61" t="s">
        <v>90</v>
      </c>
      <c r="D9" s="30">
        <v>10.0</v>
      </c>
    </row>
    <row r="10" ht="14.25" customHeight="1">
      <c r="C10" s="61" t="s">
        <v>91</v>
      </c>
      <c r="D10" s="30">
        <v>50.0</v>
      </c>
      <c r="G10" s="36" t="s">
        <v>92</v>
      </c>
    </row>
    <row r="11" ht="14.25" customHeight="1">
      <c r="C11" s="62" t="s">
        <v>58</v>
      </c>
      <c r="D11" s="58">
        <f>SUM(D9:D10)</f>
        <v>60</v>
      </c>
      <c r="G11" s="36" t="s">
        <v>93</v>
      </c>
    </row>
    <row r="12" ht="14.25" customHeight="1">
      <c r="C12" s="61"/>
      <c r="D12" s="30"/>
      <c r="G12" s="36" t="s">
        <v>94</v>
      </c>
    </row>
    <row r="13" ht="14.25" customHeight="1">
      <c r="C13" s="62" t="s">
        <v>95</v>
      </c>
      <c r="D13" s="58">
        <f>D7+D11</f>
        <v>69</v>
      </c>
    </row>
    <row r="14" ht="14.25" customHeight="1">
      <c r="C14" s="62" t="s">
        <v>96</v>
      </c>
      <c r="D14" s="58">
        <v>2.0</v>
      </c>
    </row>
    <row r="15" ht="14.25" customHeight="1">
      <c r="C15" s="62" t="s">
        <v>97</v>
      </c>
      <c r="D15" s="58">
        <f>D13/D14</f>
        <v>34.5</v>
      </c>
    </row>
    <row r="16" ht="14.25" customHeight="1">
      <c r="C16" s="62" t="s">
        <v>98</v>
      </c>
      <c r="D16" s="58">
        <f>D13*0.05</f>
        <v>3.45</v>
      </c>
    </row>
    <row r="17" ht="14.25" customHeight="1"/>
    <row r="18" ht="14.25" customHeight="1">
      <c r="C18" s="30" t="s">
        <v>99</v>
      </c>
      <c r="D18" s="30" t="s">
        <v>100</v>
      </c>
      <c r="E18" s="61" t="s">
        <v>101</v>
      </c>
      <c r="F18" s="30" t="s">
        <v>102</v>
      </c>
    </row>
    <row r="19" ht="14.25" customHeight="1">
      <c r="C19" s="30" t="s">
        <v>103</v>
      </c>
      <c r="D19" s="30">
        <v>50.0</v>
      </c>
      <c r="E19" s="30">
        <f>$D$11/1</f>
        <v>60</v>
      </c>
      <c r="F19" s="30" t="s">
        <v>104</v>
      </c>
    </row>
    <row r="20" ht="14.25" customHeight="1">
      <c r="C20" s="30" t="s">
        <v>105</v>
      </c>
      <c r="D20" s="30">
        <v>10.0</v>
      </c>
      <c r="E20" s="30">
        <f>$D$11/2</f>
        <v>30</v>
      </c>
      <c r="F20" s="30" t="s">
        <v>106</v>
      </c>
    </row>
    <row r="21" ht="14.25" customHeight="1">
      <c r="C21" s="30" t="s">
        <v>107</v>
      </c>
      <c r="D21" s="30">
        <v>6.0</v>
      </c>
      <c r="E21" s="30">
        <f>$D$7/1</f>
        <v>9</v>
      </c>
      <c r="F21" s="30" t="s">
        <v>108</v>
      </c>
    </row>
    <row r="22" ht="14.25" customHeight="1">
      <c r="C22" s="30" t="s">
        <v>109</v>
      </c>
      <c r="D22" s="30">
        <v>3.0</v>
      </c>
      <c r="E22" s="30">
        <f>$D$7/2</f>
        <v>4.5</v>
      </c>
      <c r="F22" s="30" t="s">
        <v>108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14"/>
    <col customWidth="1" min="3" max="3" width="24.0"/>
    <col customWidth="1" min="4" max="4" width="10.71"/>
    <col customWidth="1" min="5" max="5" width="20.86"/>
    <col customWidth="1" min="6" max="26" width="8.71"/>
  </cols>
  <sheetData>
    <row r="1" ht="14.25" customHeight="1"/>
    <row r="2" ht="14.25" customHeight="1">
      <c r="B2" s="5" t="s">
        <v>110</v>
      </c>
    </row>
    <row r="3" ht="14.25" customHeight="1"/>
    <row r="4" ht="14.25" customHeight="1">
      <c r="C4" s="61" t="s">
        <v>7</v>
      </c>
      <c r="D4" s="63" t="s">
        <v>5</v>
      </c>
    </row>
    <row r="5" ht="14.25" customHeight="1">
      <c r="C5" s="64" t="s">
        <v>111</v>
      </c>
      <c r="D5" s="30"/>
    </row>
    <row r="6" ht="14.25" customHeight="1">
      <c r="C6" s="65" t="s">
        <v>112</v>
      </c>
      <c r="D6" s="58">
        <f>SUM(D5)</f>
        <v>0</v>
      </c>
    </row>
    <row r="7" ht="14.25" customHeight="1">
      <c r="C7" s="61" t="s">
        <v>9</v>
      </c>
      <c r="D7" s="30"/>
    </row>
    <row r="8" ht="14.25" customHeight="1">
      <c r="C8" s="66" t="s">
        <v>113</v>
      </c>
      <c r="D8" s="30"/>
    </row>
    <row r="9" ht="14.25" customHeight="1">
      <c r="C9" s="66" t="s">
        <v>114</v>
      </c>
      <c r="D9" s="30"/>
      <c r="G9" s="36" t="s">
        <v>92</v>
      </c>
    </row>
    <row r="10" ht="14.25" customHeight="1">
      <c r="C10" s="65" t="s">
        <v>115</v>
      </c>
      <c r="D10" s="58">
        <f>SUM(D8:D9)</f>
        <v>0</v>
      </c>
      <c r="G10" s="36" t="s">
        <v>93</v>
      </c>
    </row>
    <row r="11" ht="14.25" customHeight="1">
      <c r="C11" s="61"/>
      <c r="D11" s="30"/>
      <c r="G11" s="36" t="s">
        <v>94</v>
      </c>
    </row>
    <row r="12" ht="14.25" customHeight="1">
      <c r="C12" s="62" t="s">
        <v>116</v>
      </c>
      <c r="D12" s="58">
        <f>D6+D10</f>
        <v>0</v>
      </c>
    </row>
    <row r="13" ht="14.25" customHeight="1">
      <c r="C13" s="62" t="s">
        <v>76</v>
      </c>
      <c r="D13" s="58">
        <v>2.0</v>
      </c>
    </row>
    <row r="14" ht="14.25" customHeight="1">
      <c r="C14" s="62" t="s">
        <v>97</v>
      </c>
      <c r="D14" s="58">
        <f>D12/D13</f>
        <v>0</v>
      </c>
    </row>
    <row r="15" ht="14.25" customHeight="1">
      <c r="C15" s="62" t="s">
        <v>98</v>
      </c>
      <c r="D15" s="58">
        <f>D12*0.05</f>
        <v>0</v>
      </c>
    </row>
    <row r="16" ht="14.25" customHeight="1"/>
    <row r="17" ht="14.25" customHeight="1">
      <c r="C17" s="30" t="s">
        <v>99</v>
      </c>
      <c r="D17" s="30" t="s">
        <v>100</v>
      </c>
      <c r="E17" s="61" t="s">
        <v>101</v>
      </c>
      <c r="F17" s="30" t="s">
        <v>102</v>
      </c>
    </row>
    <row r="18" ht="14.25" customHeight="1">
      <c r="C18" s="30" t="s">
        <v>103</v>
      </c>
      <c r="D18" s="30"/>
      <c r="E18" s="30"/>
      <c r="F18" s="30" t="s">
        <v>104</v>
      </c>
    </row>
    <row r="19" ht="14.25" customHeight="1">
      <c r="C19" s="30" t="s">
        <v>105</v>
      </c>
      <c r="D19" s="30"/>
      <c r="E19" s="30"/>
      <c r="F19" s="30" t="s">
        <v>106</v>
      </c>
    </row>
    <row r="20" ht="14.25" customHeight="1">
      <c r="C20" s="30" t="s">
        <v>107</v>
      </c>
      <c r="D20" s="30"/>
      <c r="E20" s="30"/>
      <c r="F20" s="30" t="s">
        <v>108</v>
      </c>
    </row>
    <row r="21" ht="14.25" customHeight="1">
      <c r="C21" s="30" t="s">
        <v>109</v>
      </c>
      <c r="D21" s="30"/>
      <c r="E21" s="30"/>
      <c r="F21" s="30" t="s">
        <v>108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E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0"/>
    <col customWidth="1" min="3" max="3" width="26.57"/>
    <col customWidth="1" min="4" max="4" width="8.71"/>
    <col customWidth="1" min="5" max="5" width="18.14"/>
    <col customWidth="1" min="6" max="26" width="8.71"/>
  </cols>
  <sheetData>
    <row r="1" ht="14.25" customHeight="1"/>
    <row r="2" ht="14.25" customHeight="1">
      <c r="B2" s="67" t="s">
        <v>117</v>
      </c>
    </row>
    <row r="3" ht="14.25" customHeight="1"/>
    <row r="4" ht="14.25" customHeight="1">
      <c r="C4" s="61" t="s">
        <v>118</v>
      </c>
      <c r="D4" s="63" t="s">
        <v>5</v>
      </c>
    </row>
    <row r="5" ht="14.25" customHeight="1">
      <c r="C5" s="64" t="s">
        <v>119</v>
      </c>
      <c r="D5" s="30"/>
    </row>
    <row r="6" ht="14.25" customHeight="1">
      <c r="C6" s="65" t="s">
        <v>120</v>
      </c>
      <c r="D6" s="58">
        <f>SUM(D5)</f>
        <v>0</v>
      </c>
    </row>
    <row r="7" ht="14.25" customHeight="1">
      <c r="C7" s="68" t="s">
        <v>15</v>
      </c>
      <c r="D7" s="30"/>
    </row>
    <row r="8" ht="14.25" customHeight="1">
      <c r="C8" s="66" t="s">
        <v>121</v>
      </c>
      <c r="D8" s="30"/>
    </row>
    <row r="9" ht="14.25" customHeight="1">
      <c r="C9" s="66" t="s">
        <v>122</v>
      </c>
      <c r="D9" s="30"/>
      <c r="G9" s="36" t="s">
        <v>92</v>
      </c>
    </row>
    <row r="10" ht="14.25" customHeight="1">
      <c r="C10" s="66" t="s">
        <v>123</v>
      </c>
      <c r="D10" s="30"/>
    </row>
    <row r="11" ht="14.25" customHeight="1">
      <c r="C11" s="65" t="s">
        <v>124</v>
      </c>
      <c r="D11" s="58">
        <f>SUM(D8:D9)</f>
        <v>0</v>
      </c>
      <c r="G11" s="36" t="s">
        <v>93</v>
      </c>
    </row>
    <row r="12" ht="14.25" customHeight="1">
      <c r="C12" s="61"/>
      <c r="D12" s="30"/>
      <c r="G12" s="36" t="s">
        <v>94</v>
      </c>
    </row>
    <row r="13" ht="14.25" customHeight="1">
      <c r="C13" s="62" t="s">
        <v>116</v>
      </c>
      <c r="D13" s="58">
        <f>D6+D11</f>
        <v>0</v>
      </c>
    </row>
    <row r="14" ht="14.25" customHeight="1">
      <c r="C14" s="62" t="s">
        <v>76</v>
      </c>
      <c r="D14" s="58">
        <v>3.0</v>
      </c>
    </row>
    <row r="15" ht="14.25" customHeight="1">
      <c r="C15" s="62" t="s">
        <v>97</v>
      </c>
      <c r="D15" s="58">
        <f>D13/D14</f>
        <v>0</v>
      </c>
    </row>
    <row r="16" ht="14.25" customHeight="1">
      <c r="C16" s="62" t="s">
        <v>98</v>
      </c>
      <c r="D16" s="58">
        <f>D13*0.05</f>
        <v>0</v>
      </c>
    </row>
    <row r="17" ht="14.25" customHeight="1"/>
    <row r="18" ht="14.25" customHeight="1">
      <c r="C18" s="30" t="s">
        <v>99</v>
      </c>
      <c r="D18" s="30" t="s">
        <v>100</v>
      </c>
      <c r="E18" s="61" t="s">
        <v>101</v>
      </c>
      <c r="F18" s="30" t="s">
        <v>102</v>
      </c>
    </row>
    <row r="19" ht="14.25" customHeight="1">
      <c r="C19" s="30" t="s">
        <v>103</v>
      </c>
      <c r="D19" s="30"/>
      <c r="E19" s="30"/>
      <c r="F19" s="30" t="s">
        <v>104</v>
      </c>
    </row>
    <row r="20" ht="14.25" customHeight="1">
      <c r="C20" s="30" t="s">
        <v>105</v>
      </c>
      <c r="D20" s="30"/>
      <c r="E20" s="30"/>
      <c r="F20" s="30" t="s">
        <v>106</v>
      </c>
    </row>
    <row r="21" ht="14.25" customHeight="1">
      <c r="C21" s="30" t="s">
        <v>107</v>
      </c>
      <c r="D21" s="30"/>
      <c r="E21" s="30"/>
      <c r="F21" s="30" t="s">
        <v>108</v>
      </c>
    </row>
    <row r="22" ht="14.25" customHeight="1">
      <c r="C22" s="30" t="s">
        <v>109</v>
      </c>
      <c r="D22" s="30"/>
      <c r="E22" s="30"/>
      <c r="F22" s="30" t="s">
        <v>108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F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57"/>
    <col customWidth="1" min="3" max="3" width="28.57"/>
    <col customWidth="1" min="4" max="4" width="8.71"/>
    <col customWidth="1" min="5" max="5" width="18.29"/>
    <col customWidth="1" min="6" max="26" width="8.71"/>
  </cols>
  <sheetData>
    <row r="1" ht="14.25" customHeight="1"/>
    <row r="2" ht="14.25" customHeight="1">
      <c r="B2" s="67" t="s">
        <v>125</v>
      </c>
    </row>
    <row r="3" ht="14.25" customHeight="1"/>
    <row r="4" ht="14.25" customHeight="1">
      <c r="C4" s="61" t="s">
        <v>20</v>
      </c>
      <c r="D4" s="63" t="s">
        <v>5</v>
      </c>
    </row>
    <row r="5" ht="14.25" customHeight="1">
      <c r="C5" s="64" t="s">
        <v>126</v>
      </c>
      <c r="D5" s="30"/>
    </row>
    <row r="6" ht="14.25" customHeight="1">
      <c r="C6" s="64" t="s">
        <v>127</v>
      </c>
      <c r="D6" s="30"/>
      <c r="G6" s="36" t="s">
        <v>92</v>
      </c>
    </row>
    <row r="7" ht="14.25" customHeight="1">
      <c r="C7" s="64" t="s">
        <v>128</v>
      </c>
      <c r="D7" s="30"/>
    </row>
    <row r="8" ht="14.25" customHeight="1">
      <c r="C8" s="64" t="s">
        <v>129</v>
      </c>
      <c r="D8" s="30"/>
      <c r="G8" s="36" t="s">
        <v>93</v>
      </c>
    </row>
    <row r="9" ht="14.25" customHeight="1">
      <c r="C9" s="64" t="s">
        <v>130</v>
      </c>
      <c r="D9" s="30"/>
      <c r="G9" s="36" t="s">
        <v>94</v>
      </c>
    </row>
    <row r="10" ht="14.25" customHeight="1">
      <c r="C10" s="64" t="s">
        <v>131</v>
      </c>
      <c r="D10" s="30"/>
    </row>
    <row r="11" ht="14.25" customHeight="1">
      <c r="C11" s="65" t="s">
        <v>132</v>
      </c>
      <c r="D11" s="58">
        <f>SUM(D5)</f>
        <v>0</v>
      </c>
    </row>
    <row r="12" ht="14.25" customHeight="1">
      <c r="C12" s="62" t="s">
        <v>116</v>
      </c>
      <c r="D12" s="58">
        <f>D11</f>
        <v>0</v>
      </c>
    </row>
    <row r="13" ht="14.25" customHeight="1">
      <c r="C13" s="62" t="s">
        <v>76</v>
      </c>
      <c r="D13" s="58">
        <v>5.0</v>
      </c>
    </row>
    <row r="14" ht="14.25" customHeight="1">
      <c r="C14" s="62" t="s">
        <v>97</v>
      </c>
      <c r="D14" s="58">
        <f>D12/D13</f>
        <v>0</v>
      </c>
    </row>
    <row r="15" ht="14.25" customHeight="1">
      <c r="C15" s="62" t="s">
        <v>98</v>
      </c>
      <c r="D15" s="58">
        <f>D12*0.05</f>
        <v>0</v>
      </c>
    </row>
    <row r="16" ht="14.25" customHeight="1"/>
    <row r="17" ht="14.25" customHeight="1">
      <c r="C17" s="30" t="s">
        <v>99</v>
      </c>
      <c r="D17" s="30" t="s">
        <v>100</v>
      </c>
      <c r="E17" s="61" t="s">
        <v>101</v>
      </c>
      <c r="F17" s="30" t="s">
        <v>102</v>
      </c>
    </row>
    <row r="18" ht="14.25" customHeight="1">
      <c r="C18" s="30" t="s">
        <v>103</v>
      </c>
      <c r="D18" s="30"/>
      <c r="E18" s="30"/>
      <c r="F18" s="30" t="s">
        <v>104</v>
      </c>
    </row>
    <row r="19" ht="14.25" customHeight="1">
      <c r="C19" s="30" t="s">
        <v>105</v>
      </c>
      <c r="D19" s="30"/>
      <c r="E19" s="30"/>
      <c r="F19" s="30" t="s">
        <v>106</v>
      </c>
    </row>
    <row r="20" ht="14.25" customHeight="1">
      <c r="C20" s="30" t="s">
        <v>107</v>
      </c>
      <c r="D20" s="30"/>
      <c r="E20" s="30"/>
      <c r="F20" s="30" t="s">
        <v>108</v>
      </c>
    </row>
    <row r="21" ht="14.25" customHeight="1">
      <c r="C21" s="69" t="s">
        <v>109</v>
      </c>
      <c r="D21" s="69"/>
      <c r="E21" s="69"/>
      <c r="F21" s="69" t="s">
        <v>108</v>
      </c>
    </row>
    <row r="22" ht="14.25" customHeight="1">
      <c r="C22" s="30" t="s">
        <v>133</v>
      </c>
      <c r="D22" s="30"/>
      <c r="E22" s="30"/>
      <c r="F22" s="30"/>
    </row>
    <row r="23" ht="14.25" customHeight="1">
      <c r="C23" s="30" t="s">
        <v>134</v>
      </c>
      <c r="D23" s="30"/>
      <c r="E23" s="30"/>
      <c r="F23" s="30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F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4.57"/>
    <col customWidth="1" min="4" max="4" width="8.71"/>
    <col customWidth="1" min="5" max="5" width="24.14"/>
    <col customWidth="1" min="6" max="26" width="8.71"/>
  </cols>
  <sheetData>
    <row r="1" ht="14.25" customHeight="1"/>
    <row r="2" ht="14.25" customHeight="1">
      <c r="B2" s="67" t="s">
        <v>135</v>
      </c>
    </row>
    <row r="3" ht="14.25" customHeight="1"/>
    <row r="4" ht="14.25" customHeight="1">
      <c r="C4" s="61" t="s">
        <v>71</v>
      </c>
      <c r="D4" s="63" t="s">
        <v>5</v>
      </c>
    </row>
    <row r="5" ht="14.25" customHeight="1">
      <c r="C5" s="64" t="s">
        <v>136</v>
      </c>
      <c r="D5" s="30"/>
    </row>
    <row r="6" ht="14.25" customHeight="1">
      <c r="C6" s="65" t="s">
        <v>137</v>
      </c>
      <c r="D6" s="58">
        <f>SUM(D5)</f>
        <v>0</v>
      </c>
    </row>
    <row r="7" ht="14.25" customHeight="1">
      <c r="C7" s="68" t="s">
        <v>30</v>
      </c>
      <c r="D7" s="30"/>
    </row>
    <row r="8" ht="14.25" customHeight="1">
      <c r="C8" s="66" t="s">
        <v>138</v>
      </c>
      <c r="D8" s="30"/>
    </row>
    <row r="9" ht="14.25" customHeight="1">
      <c r="C9" s="66" t="s">
        <v>139</v>
      </c>
      <c r="D9" s="30"/>
      <c r="G9" s="36" t="s">
        <v>92</v>
      </c>
    </row>
    <row r="10" ht="14.25" customHeight="1">
      <c r="C10" s="66" t="s">
        <v>140</v>
      </c>
      <c r="D10" s="30"/>
    </row>
    <row r="11" ht="14.25" customHeight="1">
      <c r="C11" s="66" t="s">
        <v>141</v>
      </c>
      <c r="D11" s="30"/>
    </row>
    <row r="12" ht="14.25" customHeight="1">
      <c r="C12" s="65" t="s">
        <v>142</v>
      </c>
      <c r="D12" s="58">
        <f>SUM(D8:D9)</f>
        <v>0</v>
      </c>
      <c r="G12" s="36" t="s">
        <v>93</v>
      </c>
    </row>
    <row r="13" ht="14.25" customHeight="1">
      <c r="C13" s="61"/>
      <c r="D13" s="30"/>
      <c r="G13" s="36" t="s">
        <v>94</v>
      </c>
    </row>
    <row r="14" ht="14.25" customHeight="1">
      <c r="C14" s="62" t="s">
        <v>116</v>
      </c>
      <c r="D14" s="58">
        <f>D6+D12</f>
        <v>0</v>
      </c>
    </row>
    <row r="15" ht="14.25" customHeight="1">
      <c r="C15" s="62" t="s">
        <v>76</v>
      </c>
      <c r="D15" s="58">
        <v>4.0</v>
      </c>
    </row>
    <row r="16" ht="14.25" customHeight="1">
      <c r="C16" s="62" t="s">
        <v>97</v>
      </c>
      <c r="D16" s="58">
        <f>D14/D15</f>
        <v>0</v>
      </c>
    </row>
    <row r="17" ht="14.25" customHeight="1">
      <c r="C17" s="62" t="s">
        <v>98</v>
      </c>
      <c r="D17" s="58">
        <f>D14*0.05</f>
        <v>0</v>
      </c>
    </row>
    <row r="18" ht="14.25" customHeight="1"/>
    <row r="19" ht="14.25" customHeight="1">
      <c r="C19" s="30" t="s">
        <v>99</v>
      </c>
      <c r="D19" s="30" t="s">
        <v>100</v>
      </c>
      <c r="E19" s="61" t="s">
        <v>101</v>
      </c>
      <c r="F19" s="30" t="s">
        <v>102</v>
      </c>
    </row>
    <row r="20" ht="14.25" customHeight="1">
      <c r="C20" s="30" t="s">
        <v>103</v>
      </c>
      <c r="D20" s="30"/>
      <c r="E20" s="30"/>
      <c r="F20" s="30" t="s">
        <v>104</v>
      </c>
    </row>
    <row r="21" ht="14.25" customHeight="1">
      <c r="C21" s="30" t="s">
        <v>105</v>
      </c>
      <c r="D21" s="30"/>
      <c r="E21" s="30"/>
      <c r="F21" s="30" t="s">
        <v>106</v>
      </c>
    </row>
    <row r="22" ht="14.25" customHeight="1">
      <c r="C22" s="30" t="s">
        <v>107</v>
      </c>
      <c r="D22" s="30"/>
      <c r="E22" s="30"/>
      <c r="F22" s="30" t="s">
        <v>108</v>
      </c>
    </row>
    <row r="23" ht="14.25" customHeight="1">
      <c r="C23" s="30" t="s">
        <v>109</v>
      </c>
      <c r="D23" s="30"/>
      <c r="E23" s="30"/>
      <c r="F23" s="30" t="s">
        <v>108</v>
      </c>
    </row>
    <row r="24" ht="14.25" customHeight="1">
      <c r="C24" s="30" t="s">
        <v>143</v>
      </c>
      <c r="D24" s="30"/>
      <c r="E24" s="30"/>
      <c r="F24" s="30"/>
    </row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F2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7.43"/>
    <col customWidth="1" min="4" max="4" width="8.71"/>
    <col customWidth="1" min="5" max="5" width="21.57"/>
    <col customWidth="1" min="6" max="6" width="9.86"/>
    <col customWidth="1" min="7" max="26" width="8.71"/>
  </cols>
  <sheetData>
    <row r="1" ht="14.25" customHeight="1"/>
    <row r="2" ht="14.25" customHeight="1">
      <c r="B2" s="67" t="s">
        <v>144</v>
      </c>
    </row>
    <row r="3" ht="14.25" customHeight="1"/>
    <row r="4" ht="14.25" customHeight="1">
      <c r="C4" s="61" t="s">
        <v>36</v>
      </c>
      <c r="D4" s="63" t="s">
        <v>5</v>
      </c>
      <c r="G4" s="36" t="s">
        <v>92</v>
      </c>
    </row>
    <row r="5" ht="14.25" customHeight="1">
      <c r="C5" s="64" t="s">
        <v>145</v>
      </c>
      <c r="D5" s="30"/>
    </row>
    <row r="6" ht="14.25" customHeight="1">
      <c r="C6" s="64" t="s">
        <v>146</v>
      </c>
      <c r="D6" s="30"/>
      <c r="G6" s="36" t="s">
        <v>93</v>
      </c>
    </row>
    <row r="7" ht="14.25" customHeight="1">
      <c r="C7" s="64" t="s">
        <v>147</v>
      </c>
      <c r="D7" s="30"/>
      <c r="G7" s="36" t="s">
        <v>94</v>
      </c>
    </row>
    <row r="8" ht="14.25" customHeight="1">
      <c r="C8" s="64" t="s">
        <v>148</v>
      </c>
      <c r="D8" s="30"/>
    </row>
    <row r="9" ht="14.25" customHeight="1">
      <c r="C9" s="65" t="s">
        <v>149</v>
      </c>
      <c r="D9" s="58">
        <f>SUM(D5)</f>
        <v>0</v>
      </c>
    </row>
    <row r="10" ht="14.25" customHeight="1">
      <c r="C10" s="62" t="s">
        <v>116</v>
      </c>
      <c r="D10" s="58">
        <f>D9</f>
        <v>0</v>
      </c>
    </row>
    <row r="11" ht="14.25" customHeight="1">
      <c r="C11" s="62" t="s">
        <v>76</v>
      </c>
      <c r="D11" s="58">
        <v>3.0</v>
      </c>
    </row>
    <row r="12" ht="14.25" customHeight="1">
      <c r="C12" s="62" t="s">
        <v>97</v>
      </c>
      <c r="D12" s="58">
        <f>D10/D11</f>
        <v>0</v>
      </c>
    </row>
    <row r="13" ht="14.25" customHeight="1">
      <c r="C13" s="62" t="s">
        <v>98</v>
      </c>
      <c r="D13" s="58">
        <f>D10*0.05</f>
        <v>0</v>
      </c>
    </row>
    <row r="14" ht="14.25" customHeight="1"/>
    <row r="15" ht="14.25" customHeight="1">
      <c r="C15" s="30" t="s">
        <v>99</v>
      </c>
      <c r="D15" s="30" t="s">
        <v>100</v>
      </c>
      <c r="E15" s="61" t="s">
        <v>101</v>
      </c>
      <c r="F15" s="30" t="s">
        <v>102</v>
      </c>
    </row>
    <row r="16" ht="14.25" customHeight="1">
      <c r="C16" s="30" t="s">
        <v>103</v>
      </c>
      <c r="D16" s="30"/>
      <c r="E16" s="30"/>
      <c r="F16" s="30" t="s">
        <v>104</v>
      </c>
    </row>
    <row r="17" ht="14.25" customHeight="1">
      <c r="C17" s="30" t="s">
        <v>105</v>
      </c>
      <c r="D17" s="30"/>
      <c r="E17" s="30"/>
      <c r="F17" s="30" t="s">
        <v>106</v>
      </c>
    </row>
    <row r="18" ht="14.25" customHeight="1">
      <c r="C18" s="30" t="s">
        <v>107</v>
      </c>
      <c r="D18" s="30"/>
      <c r="E18" s="30"/>
      <c r="F18" s="30" t="s">
        <v>108</v>
      </c>
    </row>
    <row r="19" ht="14.25" customHeight="1">
      <c r="C19" s="30" t="s">
        <v>109</v>
      </c>
      <c r="D19" s="30"/>
      <c r="E19" s="30"/>
      <c r="F19" s="30" t="s">
        <v>108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F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5.14"/>
    <col customWidth="1" min="4" max="4" width="8.71"/>
    <col customWidth="1" min="5" max="5" width="24.43"/>
    <col customWidth="1" min="6" max="26" width="8.71"/>
  </cols>
  <sheetData>
    <row r="1" ht="14.25" customHeight="1"/>
    <row r="2" ht="14.25" customHeight="1">
      <c r="B2" s="67" t="s">
        <v>150</v>
      </c>
    </row>
    <row r="3" ht="14.25" customHeight="1"/>
    <row r="4" ht="14.25" customHeight="1">
      <c r="C4" s="61" t="s">
        <v>42</v>
      </c>
      <c r="D4" s="63" t="s">
        <v>5</v>
      </c>
      <c r="G4" s="36" t="s">
        <v>92</v>
      </c>
    </row>
    <row r="5" ht="14.25" customHeight="1">
      <c r="C5" s="64" t="s">
        <v>151</v>
      </c>
      <c r="D5" s="30"/>
    </row>
    <row r="6" ht="14.25" customHeight="1">
      <c r="C6" s="64" t="s">
        <v>152</v>
      </c>
      <c r="D6" s="30"/>
      <c r="G6" s="36" t="s">
        <v>93</v>
      </c>
    </row>
    <row r="7" ht="14.25" customHeight="1">
      <c r="C7" s="64" t="s">
        <v>153</v>
      </c>
      <c r="D7" s="30"/>
      <c r="G7" s="36" t="s">
        <v>94</v>
      </c>
    </row>
    <row r="8" ht="14.25" customHeight="1">
      <c r="C8" s="65" t="s">
        <v>154</v>
      </c>
      <c r="D8" s="58">
        <f>SUM(D5)</f>
        <v>0</v>
      </c>
    </row>
    <row r="9" ht="14.25" customHeight="1">
      <c r="C9" s="62" t="s">
        <v>116</v>
      </c>
      <c r="D9" s="58">
        <f>D8</f>
        <v>0</v>
      </c>
    </row>
    <row r="10" ht="14.25" customHeight="1">
      <c r="C10" s="62" t="s">
        <v>76</v>
      </c>
      <c r="D10" s="58">
        <v>2.0</v>
      </c>
    </row>
    <row r="11" ht="14.25" customHeight="1">
      <c r="C11" s="62" t="s">
        <v>97</v>
      </c>
      <c r="D11" s="58">
        <f>D9/D10</f>
        <v>0</v>
      </c>
    </row>
    <row r="12" ht="14.25" customHeight="1">
      <c r="C12" s="62" t="s">
        <v>98</v>
      </c>
      <c r="D12" s="58">
        <f>D9*0.05</f>
        <v>0</v>
      </c>
    </row>
    <row r="13" ht="14.25" customHeight="1"/>
    <row r="14" ht="14.25" customHeight="1">
      <c r="C14" s="30" t="s">
        <v>99</v>
      </c>
      <c r="D14" s="30" t="s">
        <v>100</v>
      </c>
      <c r="E14" s="61" t="s">
        <v>101</v>
      </c>
      <c r="F14" s="30" t="s">
        <v>102</v>
      </c>
    </row>
    <row r="15" ht="14.25" customHeight="1">
      <c r="C15" s="30" t="s">
        <v>103</v>
      </c>
      <c r="D15" s="30"/>
      <c r="E15" s="30"/>
      <c r="F15" s="30" t="s">
        <v>104</v>
      </c>
    </row>
    <row r="16" ht="14.25" customHeight="1">
      <c r="C16" s="30" t="s">
        <v>105</v>
      </c>
      <c r="D16" s="30"/>
      <c r="E16" s="30"/>
      <c r="F16" s="30" t="s">
        <v>106</v>
      </c>
    </row>
    <row r="17" ht="14.25" customHeight="1">
      <c r="C17" s="30" t="s">
        <v>107</v>
      </c>
      <c r="D17" s="30"/>
      <c r="E17" s="30"/>
      <c r="F17" s="30" t="s">
        <v>108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F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2023-08-19T13:00:33Z</dcterms:created>
  <dc:creator>Kristi Liiv</dc:creator>
</cp:coreProperties>
</file>